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570" windowWidth="21720" windowHeight="13620" activeTab="1"/>
  </bookViews>
  <sheets>
    <sheet name="Обложка" sheetId="5" r:id="rId1"/>
    <sheet name="УП" sheetId="1" r:id="rId2"/>
  </sheets>
  <definedNames>
    <definedName name="_xlnm.Print_Area" localSheetId="0">Обложка!$A$1:$AB$42</definedName>
    <definedName name="_xlnm.Print_Area" localSheetId="1">УП!$A$1:$AE$42</definedName>
  </definedNames>
  <calcPr calcId="125725"/>
</workbook>
</file>

<file path=xl/calcChain.xml><?xml version="1.0" encoding="utf-8"?>
<calcChain xmlns="http://schemas.openxmlformats.org/spreadsheetml/2006/main">
  <c r="P26" i="1"/>
  <c r="L26"/>
  <c r="I17"/>
  <c r="H17"/>
  <c r="T36"/>
  <c r="W36" s="1"/>
  <c r="Z36"/>
  <c r="AC36" s="1"/>
  <c r="AA10"/>
  <c r="Y10"/>
  <c r="X10"/>
  <c r="U10"/>
  <c r="T10"/>
  <c r="S10"/>
  <c r="R10"/>
  <c r="H14"/>
  <c r="G14" s="1"/>
  <c r="H12"/>
  <c r="G12" s="1"/>
  <c r="K10"/>
  <c r="J10"/>
  <c r="I10"/>
  <c r="M17"/>
  <c r="M10"/>
  <c r="AC24"/>
  <c r="W24"/>
  <c r="Z38"/>
  <c r="AC38" s="1"/>
  <c r="W38"/>
  <c r="AC25"/>
  <c r="AC20"/>
  <c r="AC17" s="1"/>
  <c r="AC9" s="1"/>
  <c r="W25"/>
  <c r="W20"/>
  <c r="W17" s="1"/>
  <c r="AC15"/>
  <c r="AC14"/>
  <c r="AC13"/>
  <c r="AC12"/>
  <c r="W15"/>
  <c r="W14"/>
  <c r="W13"/>
  <c r="W12"/>
  <c r="P5"/>
  <c r="L5"/>
  <c r="R34"/>
  <c r="P34"/>
  <c r="O34"/>
  <c r="F34"/>
  <c r="F15"/>
  <c r="F14"/>
  <c r="F13"/>
  <c r="F12"/>
  <c r="F20"/>
  <c r="F19"/>
  <c r="G13"/>
  <c r="G15"/>
  <c r="G19"/>
  <c r="F22"/>
  <c r="AA17"/>
  <c r="Z17"/>
  <c r="Y17"/>
  <c r="X17"/>
  <c r="T17"/>
  <c r="S17"/>
  <c r="S9" s="1"/>
  <c r="R17"/>
  <c r="P17"/>
  <c r="P10" s="1"/>
  <c r="P9" s="1"/>
  <c r="O17"/>
  <c r="O10" s="1"/>
  <c r="O9" s="1"/>
  <c r="K17"/>
  <c r="J17"/>
  <c r="G20"/>
  <c r="K7"/>
  <c r="I7"/>
  <c r="J9" l="1"/>
  <c r="J7" s="1"/>
  <c r="G17"/>
  <c r="W10"/>
  <c r="W9" s="1"/>
  <c r="R9"/>
  <c r="F10"/>
  <c r="F9" s="1"/>
  <c r="F5" s="1"/>
  <c r="Y9"/>
  <c r="H10"/>
</calcChain>
</file>

<file path=xl/sharedStrings.xml><?xml version="1.0" encoding="utf-8"?>
<sst xmlns="http://schemas.openxmlformats.org/spreadsheetml/2006/main" count="168" uniqueCount="94">
  <si>
    <t>1</t>
  </si>
  <si>
    <t>Итого</t>
  </si>
  <si>
    <t>Курс 1</t>
  </si>
  <si>
    <t>Курс 2</t>
  </si>
  <si>
    <t>Индекс</t>
  </si>
  <si>
    <t>Б1</t>
  </si>
  <si>
    <t>Б1.Б</t>
  </si>
  <si>
    <t>Б1.Б.1</t>
  </si>
  <si>
    <t>Б1.Б.2</t>
  </si>
  <si>
    <t>Б1.Б.4</t>
  </si>
  <si>
    <t>Б1.Б.5</t>
  </si>
  <si>
    <t>Б1.В</t>
  </si>
  <si>
    <t>Б1.В.ОД.1</t>
  </si>
  <si>
    <t>Б1.В.ДВ</t>
  </si>
  <si>
    <t>Б1.В.ДВ.1</t>
  </si>
  <si>
    <t>Б2</t>
  </si>
  <si>
    <t>БЗ</t>
  </si>
  <si>
    <t>Наименование</t>
  </si>
  <si>
    <t>Дисциплины(модули)</t>
  </si>
  <si>
    <t>Базовая часть</t>
  </si>
  <si>
    <t>Общественное здоровье и здравоохранение</t>
  </si>
  <si>
    <t>Педагогика</t>
  </si>
  <si>
    <t>Вариативная часть</t>
  </si>
  <si>
    <t>Обязательные дисциплины</t>
  </si>
  <si>
    <t>Дисциплины по выбору</t>
  </si>
  <si>
    <t>Практики</t>
  </si>
  <si>
    <t>Обучающий симуляционный курс</t>
  </si>
  <si>
    <t>Государственная итоговая аттестация</t>
  </si>
  <si>
    <t>Формы контроля</t>
  </si>
  <si>
    <t>Зачеты</t>
  </si>
  <si>
    <t>Зач</t>
  </si>
  <si>
    <t>Зачеты с оценкой</t>
  </si>
  <si>
    <t>Зач. с О.</t>
  </si>
  <si>
    <t>Всего часов</t>
  </si>
  <si>
    <t>По ЗЕТ</t>
  </si>
  <si>
    <t>По плану</t>
  </si>
  <si>
    <t>в том числе</t>
  </si>
  <si>
    <t>из них</t>
  </si>
  <si>
    <t>Лек</t>
  </si>
  <si>
    <t>Пр</t>
  </si>
  <si>
    <t>Сем</t>
  </si>
  <si>
    <t>СР</t>
  </si>
  <si>
    <t>Контроль</t>
  </si>
  <si>
    <t>ЗЕТ</t>
  </si>
  <si>
    <t>Экспе ртное</t>
  </si>
  <si>
    <t>Эксп</t>
  </si>
  <si>
    <t>Факт</t>
  </si>
  <si>
    <t>Распределение по курсам</t>
  </si>
  <si>
    <t>Часов</t>
  </si>
  <si>
    <t>Недель</t>
  </si>
  <si>
    <t>1/3</t>
  </si>
  <si>
    <t>Ауд</t>
  </si>
  <si>
    <t>2/3</t>
  </si>
  <si>
    <t>Часов в ЗЕТ</t>
  </si>
  <si>
    <t>Итого на подготовку ординатора</t>
  </si>
  <si>
    <t>Конта кт.р.</t>
  </si>
  <si>
    <t>Б1.Б.3</t>
  </si>
  <si>
    <t>Клиническая лабораторная диагностика</t>
  </si>
  <si>
    <t>Контакт. раб. (по учеб. зан.)</t>
  </si>
  <si>
    <t>Б1.В.ДВ.2</t>
  </si>
  <si>
    <t>Контакт.р.</t>
  </si>
  <si>
    <t>Б=89,2% В=10,8% ДВ(от В)=46.2%</t>
  </si>
  <si>
    <t>Б2.Б.1</t>
  </si>
  <si>
    <t>Б2.Б.2</t>
  </si>
  <si>
    <t>Б2.В.1</t>
  </si>
  <si>
    <t xml:space="preserve">Государственное бюджетное учреждение
«Санкт-Петербургский научно-исследовательский институт скорой помощи 
имени И.И. Джанелидзе»
</t>
  </si>
  <si>
    <t>Учебный план</t>
  </si>
  <si>
    <t>подготовки ординаторов</t>
  </si>
  <si>
    <t xml:space="preserve">Виды деятельности </t>
  </si>
  <si>
    <t>Форма обучения: очная</t>
  </si>
  <si>
    <t>Срок обучения: 2 года</t>
  </si>
  <si>
    <t>профилактичекая</t>
  </si>
  <si>
    <t>диагностическая</t>
  </si>
  <si>
    <t>лечебная</t>
  </si>
  <si>
    <t>реабилитационная</t>
  </si>
  <si>
    <t>психолого-педагогическая</t>
  </si>
  <si>
    <t>организационно-управленческая</t>
  </si>
  <si>
    <t>+</t>
  </si>
  <si>
    <t>СОГЛАСОВАНО</t>
  </si>
  <si>
    <t>Заместитель директора по научной работе д.м.н., профессор</t>
  </si>
  <si>
    <t>И.А. Вознюк</t>
  </si>
  <si>
    <t>И.М. Барсукова</t>
  </si>
  <si>
    <t>Руководитель Учебного центра д.м.н.</t>
  </si>
  <si>
    <t>ПРИНЯТО
на заседании Учёного совета  ГБУ СПб НИИ СП им. И.И. Джанелидзе 
Протокол № ______ 
от «_____» _____________ 20__ г.</t>
  </si>
  <si>
    <t>Производственная (клиническая) практика (базовая часть)</t>
  </si>
  <si>
    <t>Стационарная практика в отделении экстренной медицинской помощи (вариативная часть)</t>
  </si>
  <si>
    <t>УТВЕРЖДАЮ
Директор института ГБУ СПб НИИ СП им. И.И. Джанелидзе
д.м.н. профессор 
___________________В.А. Мануковский
«_____» _____________ 20__ г.</t>
  </si>
  <si>
    <t>31.08.36</t>
  </si>
  <si>
    <t>Квалификация : Врач- кардиолог</t>
  </si>
  <si>
    <t>Кардиология</t>
  </si>
  <si>
    <t>Медицина чрезвычайных ситуаций</t>
  </si>
  <si>
    <t xml:space="preserve">Патология </t>
  </si>
  <si>
    <t>Кардионефрология</t>
  </si>
  <si>
    <t>Ревматология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</si>
</sst>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rebuchet MS"/>
      <family val="2"/>
      <charset val="204"/>
    </font>
    <font>
      <sz val="8"/>
      <name val="Courier New"/>
      <family val="3"/>
      <charset val="204"/>
    </font>
    <font>
      <i/>
      <sz val="6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6"/>
      <name val="Arial"/>
      <family val="2"/>
      <charset val="204"/>
    </font>
    <font>
      <b/>
      <sz val="28"/>
      <name val="Arial"/>
      <family val="2"/>
      <charset val="204"/>
    </font>
    <font>
      <i/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E7F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1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0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5" xfId="0" applyNumberFormat="1" applyFont="1" applyFill="1" applyBorder="1" applyAlignment="1" applyProtection="1">
      <alignment vertical="top" wrapText="1"/>
    </xf>
    <xf numFmtId="0" fontId="1" fillId="0" borderId="11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1" fillId="3" borderId="0" xfId="0" applyNumberFormat="1" applyFont="1" applyFill="1" applyBorder="1" applyAlignment="1" applyProtection="1">
      <alignment vertical="top"/>
    </xf>
    <xf numFmtId="0" fontId="1" fillId="4" borderId="0" xfId="0" applyNumberFormat="1" applyFont="1" applyFill="1" applyBorder="1" applyAlignment="1" applyProtection="1">
      <alignment horizontal="center" vertical="top"/>
    </xf>
    <xf numFmtId="0" fontId="1" fillId="6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9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top"/>
    </xf>
    <xf numFmtId="0" fontId="3" fillId="6" borderId="9" xfId="0" applyNumberFormat="1" applyFont="1" applyFill="1" applyBorder="1" applyAlignment="1" applyProtection="1">
      <alignment vertical="top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2" fillId="6" borderId="9" xfId="0" applyNumberFormat="1" applyFont="1" applyFill="1" applyBorder="1" applyAlignment="1" applyProtection="1">
      <alignment horizontal="left" vertical="top" indent="1"/>
    </xf>
    <xf numFmtId="0" fontId="2" fillId="6" borderId="5" xfId="0" applyNumberFormat="1" applyFont="1" applyFill="1" applyBorder="1" applyAlignment="1" applyProtection="1">
      <alignment horizontal="left" vertical="top" indent="1"/>
    </xf>
    <xf numFmtId="0" fontId="2" fillId="6" borderId="2" xfId="0" applyNumberFormat="1" applyFont="1" applyFill="1" applyBorder="1" applyAlignment="1" applyProtection="1">
      <alignment horizontal="center" vertical="top"/>
    </xf>
    <xf numFmtId="0" fontId="2" fillId="6" borderId="6" xfId="0" applyNumberFormat="1" applyFont="1" applyFill="1" applyBorder="1" applyAlignment="1" applyProtection="1">
      <alignment horizontal="left" vertical="center" wrapText="1"/>
    </xf>
    <xf numFmtId="0" fontId="1" fillId="6" borderId="2" xfId="0" applyNumberFormat="1" applyFont="1" applyFill="1" applyBorder="1" applyAlignment="1" applyProtection="1">
      <alignment horizontal="left" vertical="top"/>
    </xf>
    <xf numFmtId="0" fontId="1" fillId="6" borderId="0" xfId="0" applyNumberFormat="1" applyFont="1" applyFill="1" applyBorder="1" applyAlignment="1" applyProtection="1">
      <alignment horizontal="center" vertical="top"/>
    </xf>
    <xf numFmtId="0" fontId="1" fillId="6" borderId="5" xfId="0" applyNumberFormat="1" applyFont="1" applyFill="1" applyBorder="1" applyAlignment="1" applyProtection="1">
      <alignment vertical="top"/>
    </xf>
    <xf numFmtId="0" fontId="7" fillId="9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/>
    </xf>
    <xf numFmtId="0" fontId="2" fillId="0" borderId="13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1" fillId="6" borderId="0" xfId="0" applyNumberFormat="1" applyFont="1" applyFill="1" applyBorder="1" applyAlignment="1" applyProtection="1">
      <alignment vertical="top"/>
    </xf>
    <xf numFmtId="0" fontId="6" fillId="7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</xf>
    <xf numFmtId="0" fontId="6" fillId="5" borderId="1" xfId="0" applyNumberFormat="1" applyFont="1" applyFill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9" fontId="7" fillId="3" borderId="2" xfId="0" applyNumberFormat="1" applyFont="1" applyFill="1" applyBorder="1" applyAlignment="1" applyProtection="1">
      <alignment horizontal="center" vertical="top"/>
    </xf>
    <xf numFmtId="0" fontId="6" fillId="9" borderId="1" xfId="0" applyNumberFormat="1" applyFont="1" applyFill="1" applyBorder="1" applyAlignment="1" applyProtection="1">
      <alignment horizontal="center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2" fillId="6" borderId="2" xfId="0" applyNumberFormat="1" applyFont="1" applyFill="1" applyBorder="1" applyAlignment="1" applyProtection="1">
      <alignment horizontal="center" vertical="top"/>
    </xf>
    <xf numFmtId="0" fontId="2" fillId="6" borderId="9" xfId="0" applyNumberFormat="1" applyFont="1" applyFill="1" applyBorder="1" applyAlignment="1" applyProtection="1">
      <alignment horizontal="center" vertical="top"/>
    </xf>
    <xf numFmtId="0" fontId="2" fillId="6" borderId="5" xfId="0" applyNumberFormat="1" applyFont="1" applyFill="1" applyBorder="1" applyAlignment="1" applyProtection="1">
      <alignment horizontal="center" vertical="top"/>
    </xf>
    <xf numFmtId="0" fontId="1" fillId="6" borderId="5" xfId="0" applyNumberFormat="1" applyFont="1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center" vertical="top"/>
    </xf>
    <xf numFmtId="0" fontId="1" fillId="6" borderId="6" xfId="0" applyNumberFormat="1" applyFont="1" applyFill="1" applyBorder="1" applyAlignment="1" applyProtection="1">
      <alignment horizontal="left" vertical="top"/>
    </xf>
    <xf numFmtId="0" fontId="1" fillId="6" borderId="12" xfId="0" applyNumberFormat="1" applyFont="1" applyFill="1" applyBorder="1" applyAlignment="1" applyProtection="1">
      <alignment horizontal="left" vertical="top"/>
    </xf>
    <xf numFmtId="0" fontId="1" fillId="6" borderId="11" xfId="0" applyNumberFormat="1" applyFont="1" applyFill="1" applyBorder="1" applyAlignment="1" applyProtection="1">
      <alignment horizontal="left" vertical="top"/>
    </xf>
    <xf numFmtId="0" fontId="2" fillId="6" borderId="6" xfId="0" applyNumberFormat="1" applyFont="1" applyFill="1" applyBorder="1" applyAlignment="1" applyProtection="1">
      <alignment horizontal="center" vertical="top"/>
    </xf>
    <xf numFmtId="0" fontId="2" fillId="6" borderId="5" xfId="0" applyNumberFormat="1" applyFont="1" applyFill="1" applyBorder="1" applyAlignment="1" applyProtection="1">
      <alignment horizontal="left" vertical="top"/>
    </xf>
    <xf numFmtId="0" fontId="2" fillId="6" borderId="11" xfId="0" applyNumberFormat="1" applyFont="1" applyFill="1" applyBorder="1" applyAlignment="1" applyProtection="1">
      <alignment horizontal="left" vertical="top"/>
    </xf>
    <xf numFmtId="0" fontId="1" fillId="6" borderId="0" xfId="0" applyNumberFormat="1" applyFont="1" applyFill="1" applyBorder="1" applyAlignment="1" applyProtection="1">
      <alignment horizontal="center" vertical="top"/>
    </xf>
    <xf numFmtId="0" fontId="1" fillId="3" borderId="9" xfId="0" applyNumberFormat="1" applyFont="1" applyFill="1" applyBorder="1" applyAlignment="1" applyProtection="1">
      <alignment vertical="top"/>
    </xf>
    <xf numFmtId="0" fontId="1" fillId="3" borderId="5" xfId="0" applyNumberFormat="1" applyFont="1" applyFill="1" applyBorder="1" applyAlignment="1" applyProtection="1">
      <alignment vertical="top"/>
    </xf>
    <xf numFmtId="0" fontId="1" fillId="6" borderId="5" xfId="0" applyNumberFormat="1" applyFont="1" applyFill="1" applyBorder="1" applyAlignment="1" applyProtection="1">
      <alignment vertical="top"/>
    </xf>
    <xf numFmtId="0" fontId="1" fillId="3" borderId="11" xfId="0" applyNumberFormat="1" applyFont="1" applyFill="1" applyBorder="1" applyAlignment="1" applyProtection="1">
      <alignment vertical="top"/>
    </xf>
    <xf numFmtId="1" fontId="6" fillId="9" borderId="1" xfId="0" applyNumberFormat="1" applyFont="1" applyFill="1" applyBorder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vertical="top"/>
    </xf>
    <xf numFmtId="0" fontId="4" fillId="6" borderId="2" xfId="0" applyNumberFormat="1" applyFont="1" applyFill="1" applyBorder="1" applyAlignment="1" applyProtection="1">
      <alignment horizontal="center" vertical="top"/>
    </xf>
    <xf numFmtId="0" fontId="6" fillId="6" borderId="0" xfId="0" applyNumberFormat="1" applyFont="1" applyFill="1" applyBorder="1" applyAlignment="1" applyProtection="1">
      <alignment vertical="top"/>
    </xf>
    <xf numFmtId="0" fontId="7" fillId="11" borderId="1" xfId="0" applyNumberFormat="1" applyFont="1" applyFill="1" applyBorder="1" applyAlignment="1" applyProtection="1">
      <alignment horizontal="center" vertical="top"/>
    </xf>
    <xf numFmtId="0" fontId="1" fillId="11" borderId="0" xfId="0" applyNumberFormat="1" applyFont="1" applyFill="1" applyBorder="1" applyAlignment="1" applyProtection="1">
      <alignment horizontal="center" vertical="top"/>
    </xf>
    <xf numFmtId="0" fontId="7" fillId="11" borderId="1" xfId="0" applyNumberFormat="1" applyFont="1" applyFill="1" applyBorder="1" applyAlignment="1" applyProtection="1">
      <alignment horizontal="center" vertical="top" shrinkToFit="1"/>
    </xf>
    <xf numFmtId="1" fontId="7" fillId="11" borderId="1" xfId="0" applyNumberFormat="1" applyFont="1" applyFill="1" applyBorder="1" applyAlignment="1" applyProtection="1">
      <alignment horizontal="center" vertical="top" shrinkToFit="1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13" borderId="1" xfId="0" applyNumberFormat="1" applyFont="1" applyFill="1" applyBorder="1" applyAlignment="1" applyProtection="1">
      <alignment horizontal="center" vertical="top"/>
    </xf>
    <xf numFmtId="0" fontId="7" fillId="13" borderId="9" xfId="0" applyNumberFormat="1" applyFont="1" applyFill="1" applyBorder="1" applyAlignment="1" applyProtection="1">
      <alignment vertical="top"/>
    </xf>
    <xf numFmtId="0" fontId="7" fillId="13" borderId="1" xfId="0" applyNumberFormat="1" applyFont="1" applyFill="1" applyBorder="1" applyAlignment="1" applyProtection="1">
      <alignment horizontal="center" vertical="center"/>
    </xf>
    <xf numFmtId="0" fontId="6" fillId="13" borderId="1" xfId="0" applyNumberFormat="1" applyFont="1" applyFill="1" applyBorder="1" applyAlignment="1" applyProtection="1">
      <alignment horizontal="center" vertical="center"/>
    </xf>
    <xf numFmtId="0" fontId="1" fillId="13" borderId="0" xfId="0" applyNumberFormat="1" applyFont="1" applyFill="1" applyBorder="1" applyAlignment="1" applyProtection="1">
      <alignment vertical="top"/>
    </xf>
    <xf numFmtId="1" fontId="7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3" fillId="13" borderId="9" xfId="0" applyNumberFormat="1" applyFont="1" applyFill="1" applyBorder="1" applyAlignment="1" applyProtection="1">
      <alignment vertical="center"/>
    </xf>
    <xf numFmtId="0" fontId="1" fillId="13" borderId="0" xfId="0" applyNumberFormat="1" applyFont="1" applyFill="1" applyBorder="1" applyAlignment="1" applyProtection="1">
      <alignment vertical="center"/>
    </xf>
    <xf numFmtId="0" fontId="7" fillId="13" borderId="1" xfId="0" applyNumberFormat="1" applyFont="1" applyFill="1" applyBorder="1" applyAlignment="1" applyProtection="1">
      <alignment horizontal="left" vertical="center"/>
    </xf>
    <xf numFmtId="0" fontId="7" fillId="13" borderId="0" xfId="0" applyNumberFormat="1" applyFont="1" applyFill="1" applyBorder="1" applyAlignment="1" applyProtection="1">
      <alignment vertical="center"/>
    </xf>
    <xf numFmtId="0" fontId="7" fillId="13" borderId="1" xfId="0" applyNumberFormat="1" applyFont="1" applyFill="1" applyBorder="1" applyAlignment="1" applyProtection="1">
      <alignment horizontal="right" vertical="center"/>
    </xf>
    <xf numFmtId="0" fontId="3" fillId="9" borderId="1" xfId="0" applyNumberFormat="1" applyFont="1" applyFill="1" applyBorder="1" applyAlignment="1" applyProtection="1">
      <alignment horizontal="center" vertical="top"/>
    </xf>
    <xf numFmtId="0" fontId="3" fillId="9" borderId="9" xfId="0" applyNumberFormat="1" applyFont="1" applyFill="1" applyBorder="1" applyAlignment="1" applyProtection="1">
      <alignment vertical="top"/>
    </xf>
    <xf numFmtId="0" fontId="4" fillId="6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>
      <alignment vertical="center"/>
    </xf>
    <xf numFmtId="0" fontId="7" fillId="11" borderId="2" xfId="0" applyNumberFormat="1" applyFont="1" applyFill="1" applyBorder="1" applyAlignment="1" applyProtection="1">
      <alignment horizontal="center" vertical="top" shrinkToFit="1"/>
    </xf>
    <xf numFmtId="10" fontId="7" fillId="11" borderId="2" xfId="0" applyNumberFormat="1" applyFont="1" applyFill="1" applyBorder="1" applyAlignment="1" applyProtection="1">
      <alignment horizontal="center" vertical="top" shrinkToFit="1"/>
    </xf>
    <xf numFmtId="0" fontId="3" fillId="6" borderId="0" xfId="0" applyNumberFormat="1" applyFont="1" applyFill="1" applyBorder="1" applyAlignment="1" applyProtection="1">
      <alignment horizontal="center" vertical="top"/>
    </xf>
    <xf numFmtId="0" fontId="3" fillId="6" borderId="0" xfId="0" applyNumberFormat="1" applyFont="1" applyFill="1" applyBorder="1" applyAlignment="1" applyProtection="1">
      <alignment vertical="top"/>
    </xf>
    <xf numFmtId="0" fontId="7" fillId="6" borderId="0" xfId="0" applyNumberFormat="1" applyFont="1" applyFill="1" applyBorder="1" applyAlignment="1" applyProtection="1">
      <alignment horizontal="center" vertical="center"/>
    </xf>
    <xf numFmtId="0" fontId="6" fillId="6" borderId="0" xfId="0" applyNumberFormat="1" applyFont="1" applyFill="1" applyBorder="1" applyAlignment="1" applyProtection="1">
      <alignment horizontal="center" vertical="center"/>
    </xf>
    <xf numFmtId="1" fontId="1" fillId="11" borderId="2" xfId="0" applyNumberFormat="1" applyFont="1" applyFill="1" applyBorder="1" applyAlignment="1" applyProtection="1">
      <alignment horizontal="center" vertical="top" shrinkToFit="1"/>
    </xf>
    <xf numFmtId="0" fontId="7" fillId="6" borderId="0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1" fontId="4" fillId="11" borderId="1" xfId="0" applyNumberFormat="1" applyFont="1" applyFill="1" applyBorder="1" applyAlignment="1" applyProtection="1">
      <alignment horizontal="center" vertical="top" shrinkToFit="1"/>
    </xf>
    <xf numFmtId="0" fontId="8" fillId="6" borderId="0" xfId="0" applyNumberFormat="1" applyFont="1" applyFill="1" applyBorder="1" applyAlignment="1" applyProtection="1">
      <alignment vertical="top"/>
    </xf>
    <xf numFmtId="0" fontId="1" fillId="5" borderId="2" xfId="0" applyNumberFormat="1" applyFont="1" applyFill="1" applyBorder="1" applyAlignment="1" applyProtection="1">
      <alignment horizontal="left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8" borderId="1" xfId="0" applyNumberFormat="1" applyFont="1" applyFill="1" applyBorder="1" applyAlignment="1" applyProtection="1">
      <alignment horizontal="center" vertical="center"/>
    </xf>
    <xf numFmtId="0" fontId="6" fillId="8" borderId="1" xfId="0" applyNumberFormat="1" applyFont="1" applyFill="1" applyBorder="1" applyAlignment="1" applyProtection="1">
      <alignment horizontal="left" vertical="top" indent="1"/>
    </xf>
    <xf numFmtId="0" fontId="16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2" fillId="7" borderId="1" xfId="0" applyNumberFormat="1" applyFont="1" applyFill="1" applyBorder="1" applyAlignment="1" applyProtection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/>
    </xf>
    <xf numFmtId="0" fontId="2" fillId="8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vertical="top"/>
    </xf>
    <xf numFmtId="0" fontId="19" fillId="0" borderId="11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14" fillId="0" borderId="9" xfId="0" applyNumberFormat="1" applyFont="1" applyFill="1" applyBorder="1" applyAlignment="1" applyProtection="1">
      <alignment horizontal="left" vertical="top"/>
    </xf>
    <xf numFmtId="0" fontId="14" fillId="0" borderId="5" xfId="0" applyNumberFormat="1" applyFont="1" applyFill="1" applyBorder="1" applyAlignment="1" applyProtection="1">
      <alignment horizontal="left" vertical="top"/>
    </xf>
    <xf numFmtId="0" fontId="14" fillId="0" borderId="11" xfId="0" applyNumberFormat="1" applyFont="1" applyFill="1" applyBorder="1" applyAlignment="1" applyProtection="1">
      <alignment horizontal="left" vertical="top"/>
    </xf>
    <xf numFmtId="0" fontId="17" fillId="0" borderId="9" xfId="0" applyNumberFormat="1" applyFont="1" applyFill="1" applyBorder="1" applyAlignment="1" applyProtection="1">
      <alignment horizontal="center" vertical="top"/>
    </xf>
    <xf numFmtId="0" fontId="17" fillId="0" borderId="5" xfId="0" applyNumberFormat="1" applyFont="1" applyFill="1" applyBorder="1" applyAlignment="1" applyProtection="1">
      <alignment horizontal="center" vertical="top"/>
    </xf>
    <xf numFmtId="0" fontId="17" fillId="0" borderId="11" xfId="0" applyNumberFormat="1" applyFont="1" applyFill="1" applyBorder="1" applyAlignment="1" applyProtection="1">
      <alignment horizontal="center" vertical="top"/>
    </xf>
    <xf numFmtId="0" fontId="19" fillId="0" borderId="9" xfId="0" applyNumberFormat="1" applyFont="1" applyFill="1" applyBorder="1" applyAlignment="1" applyProtection="1">
      <alignment horizontal="center" vertical="top"/>
    </xf>
    <xf numFmtId="0" fontId="19" fillId="0" borderId="5" xfId="0" applyNumberFormat="1" applyFont="1" applyFill="1" applyBorder="1" applyAlignment="1" applyProtection="1">
      <alignment horizontal="center" vertical="top"/>
    </xf>
    <xf numFmtId="49" fontId="17" fillId="0" borderId="1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justify"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5" fillId="0" borderId="9" xfId="0" applyNumberFormat="1" applyFont="1" applyFill="1" applyBorder="1" applyAlignment="1" applyProtection="1">
      <alignment horizontal="left" vertical="top"/>
    </xf>
    <xf numFmtId="0" fontId="15" fillId="0" borderId="5" xfId="0" applyNumberFormat="1" applyFont="1" applyFill="1" applyBorder="1" applyAlignment="1" applyProtection="1">
      <alignment horizontal="left" vertical="top"/>
    </xf>
    <xf numFmtId="0" fontId="15" fillId="0" borderId="11" xfId="0" applyNumberFormat="1" applyFont="1" applyFill="1" applyBorder="1" applyAlignment="1" applyProtection="1">
      <alignment horizontal="left" vertical="top"/>
    </xf>
    <xf numFmtId="0" fontId="16" fillId="0" borderId="0" xfId="0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4" fillId="0" borderId="1" xfId="0" applyNumberFormat="1" applyFont="1" applyFill="1" applyBorder="1" applyAlignment="1" applyProtection="1">
      <alignment horizontal="left"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11" xfId="0" applyNumberFormat="1" applyFont="1" applyFill="1" applyBorder="1" applyAlignment="1" applyProtection="1">
      <alignment horizontal="center" vertical="top"/>
    </xf>
    <xf numFmtId="1" fontId="4" fillId="4" borderId="2" xfId="0" applyNumberFormat="1" applyFont="1" applyFill="1" applyBorder="1" applyAlignment="1" applyProtection="1">
      <alignment horizontal="center" vertical="top" shrinkToFit="1"/>
    </xf>
    <xf numFmtId="1" fontId="4" fillId="4" borderId="4" xfId="0" applyNumberFormat="1" applyFont="1" applyFill="1" applyBorder="1" applyAlignment="1" applyProtection="1">
      <alignment horizontal="center" vertical="top" shrinkToFi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5" fillId="12" borderId="7" xfId="0" applyNumberFormat="1" applyFont="1" applyFill="1" applyBorder="1" applyAlignment="1">
      <alignment horizontal="center" vertical="center"/>
    </xf>
    <xf numFmtId="0" fontId="5" fillId="12" borderId="0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7" fillId="11" borderId="6" xfId="0" applyNumberFormat="1" applyFont="1" applyFill="1" applyBorder="1" applyAlignment="1" applyProtection="1">
      <alignment horizontal="center" vertical="top" shrinkToFit="1"/>
    </xf>
    <xf numFmtId="0" fontId="7" fillId="11" borderId="12" xfId="0" applyNumberFormat="1" applyFont="1" applyFill="1" applyBorder="1" applyAlignment="1" applyProtection="1">
      <alignment horizontal="center" vertical="top" shrinkToFit="1"/>
    </xf>
    <xf numFmtId="0" fontId="7" fillId="11" borderId="6" xfId="0" applyNumberFormat="1" applyFont="1" applyFill="1" applyBorder="1" applyAlignment="1" applyProtection="1">
      <alignment horizontal="center" vertical="top"/>
    </xf>
    <xf numFmtId="0" fontId="7" fillId="11" borderId="12" xfId="0" applyNumberFormat="1" applyFont="1" applyFill="1" applyBorder="1" applyAlignment="1" applyProtection="1">
      <alignment horizontal="center" vertical="top"/>
    </xf>
    <xf numFmtId="0" fontId="7" fillId="11" borderId="10" xfId="0" applyNumberFormat="1" applyFont="1" applyFill="1" applyBorder="1" applyAlignment="1" applyProtection="1">
      <alignment horizontal="center" vertical="top"/>
    </xf>
    <xf numFmtId="0" fontId="7" fillId="4" borderId="2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 vertical="center"/>
    </xf>
    <xf numFmtId="0" fontId="2" fillId="11" borderId="2" xfId="0" applyNumberFormat="1" applyFont="1" applyFill="1" applyBorder="1" applyAlignment="1" applyProtection="1">
      <alignment horizontal="center" vertical="top"/>
    </xf>
    <xf numFmtId="0" fontId="2" fillId="11" borderId="3" xfId="0" applyNumberFormat="1" applyFont="1" applyFill="1" applyBorder="1" applyAlignment="1" applyProtection="1">
      <alignment horizontal="center" vertical="top"/>
    </xf>
    <xf numFmtId="0" fontId="1" fillId="4" borderId="2" xfId="0" applyNumberFormat="1" applyFont="1" applyFill="1" applyBorder="1" applyAlignment="1" applyProtection="1">
      <alignment horizontal="center" vertical="top"/>
    </xf>
    <xf numFmtId="0" fontId="1" fillId="4" borderId="3" xfId="0" applyNumberFormat="1" applyFont="1" applyFill="1" applyBorder="1" applyAlignment="1" applyProtection="1">
      <alignment horizontal="center" vertical="top"/>
    </xf>
    <xf numFmtId="0" fontId="1" fillId="4" borderId="4" xfId="0" applyNumberFormat="1" applyFont="1" applyFill="1" applyBorder="1" applyAlignment="1" applyProtection="1">
      <alignment horizontal="center" vertical="top"/>
    </xf>
    <xf numFmtId="0" fontId="7" fillId="8" borderId="2" xfId="0" applyNumberFormat="1" applyFont="1" applyFill="1" applyBorder="1" applyAlignment="1" applyProtection="1">
      <alignment horizontal="center" vertical="center"/>
    </xf>
    <xf numFmtId="0" fontId="7" fillId="8" borderId="4" xfId="0" applyNumberFormat="1" applyFont="1" applyFill="1" applyBorder="1" applyAlignment="1" applyProtection="1">
      <alignment horizontal="center" vertical="center"/>
    </xf>
    <xf numFmtId="0" fontId="7" fillId="7" borderId="2" xfId="0" applyNumberFormat="1" applyFont="1" applyFill="1" applyBorder="1" applyAlignment="1" applyProtection="1">
      <alignment horizontal="center" vertical="center"/>
    </xf>
    <xf numFmtId="0" fontId="7" fillId="7" borderId="4" xfId="0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6" fillId="6" borderId="1" xfId="0" applyNumberFormat="1" applyFont="1" applyFill="1" applyBorder="1" applyAlignment="1" applyProtection="1">
      <alignment horizontal="center" vertical="center"/>
    </xf>
    <xf numFmtId="0" fontId="2" fillId="7" borderId="9" xfId="0" applyNumberFormat="1" applyFont="1" applyFill="1" applyBorder="1" applyAlignment="1" applyProtection="1">
      <alignment horizontal="left" vertical="top" indent="5"/>
    </xf>
    <xf numFmtId="0" fontId="1" fillId="7" borderId="5" xfId="0" applyNumberFormat="1" applyFont="1" applyFill="1" applyBorder="1" applyAlignment="1" applyProtection="1">
      <alignment vertical="top"/>
    </xf>
    <xf numFmtId="0" fontId="1" fillId="7" borderId="11" xfId="0" applyNumberFormat="1" applyFont="1" applyFill="1" applyBorder="1" applyAlignment="1" applyProtection="1">
      <alignment vertical="top"/>
    </xf>
    <xf numFmtId="0" fontId="2" fillId="8" borderId="9" xfId="0" applyNumberFormat="1" applyFont="1" applyFill="1" applyBorder="1" applyAlignment="1" applyProtection="1">
      <alignment horizontal="left" vertical="top" indent="5"/>
    </xf>
    <xf numFmtId="0" fontId="1" fillId="8" borderId="5" xfId="0" applyNumberFormat="1" applyFont="1" applyFill="1" applyBorder="1" applyAlignment="1" applyProtection="1">
      <alignment vertical="top"/>
    </xf>
    <xf numFmtId="0" fontId="1" fillId="8" borderId="11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vertical="top"/>
    </xf>
    <xf numFmtId="0" fontId="2" fillId="2" borderId="9" xfId="0" applyNumberFormat="1" applyFont="1" applyFill="1" applyBorder="1" applyAlignment="1" applyProtection="1">
      <alignment horizontal="center" vertical="top"/>
    </xf>
    <xf numFmtId="0" fontId="1" fillId="2" borderId="5" xfId="0" applyNumberFormat="1" applyFont="1" applyFill="1" applyBorder="1" applyAlignment="1" applyProtection="1">
      <alignment horizontal="center" vertical="top"/>
    </xf>
    <xf numFmtId="0" fontId="1" fillId="2" borderId="11" xfId="0" applyNumberFormat="1" applyFont="1" applyFill="1" applyBorder="1" applyAlignment="1" applyProtection="1">
      <alignment horizontal="center" vertical="top"/>
    </xf>
    <xf numFmtId="0" fontId="5" fillId="10" borderId="15" xfId="0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/>
    </xf>
    <xf numFmtId="0" fontId="6" fillId="3" borderId="5" xfId="0" applyNumberFormat="1" applyFont="1" applyFill="1" applyBorder="1" applyAlignment="1" applyProtection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vertical="top"/>
    </xf>
    <xf numFmtId="0" fontId="1" fillId="0" borderId="11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2" fillId="0" borderId="6" xfId="0" applyNumberFormat="1" applyFont="1" applyFill="1" applyBorder="1" applyAlignment="1" applyProtection="1">
      <alignment horizontal="center" vertical="top"/>
    </xf>
    <xf numFmtId="0" fontId="1" fillId="0" borderId="12" xfId="0" applyNumberFormat="1" applyFont="1" applyFill="1" applyBorder="1" applyAlignment="1" applyProtection="1">
      <alignment vertical="top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14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13" borderId="9" xfId="0" applyNumberFormat="1" applyFont="1" applyFill="1" applyBorder="1" applyAlignment="1" applyProtection="1">
      <alignment horizontal="left" vertical="center"/>
    </xf>
    <xf numFmtId="0" fontId="8" fillId="13" borderId="1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11" xfId="0" applyNumberFormat="1" applyFont="1" applyFill="1" applyBorder="1" applyAlignment="1" applyProtection="1">
      <alignment horizontal="center" vertical="top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1" fillId="5" borderId="3" xfId="0" applyNumberFormat="1" applyFont="1" applyFill="1" applyBorder="1" applyAlignment="1" applyProtection="1">
      <alignment vertical="center"/>
    </xf>
    <xf numFmtId="0" fontId="1" fillId="5" borderId="4" xfId="0" applyNumberFormat="1" applyFont="1" applyFill="1" applyBorder="1" applyAlignment="1" applyProtection="1">
      <alignment vertical="center"/>
    </xf>
    <xf numFmtId="0" fontId="2" fillId="7" borderId="9" xfId="0" applyNumberFormat="1" applyFont="1" applyFill="1" applyBorder="1" applyAlignment="1" applyProtection="1">
      <alignment horizontal="left" vertical="top" indent="6"/>
    </xf>
    <xf numFmtId="0" fontId="2" fillId="8" borderId="9" xfId="0" applyNumberFormat="1" applyFont="1" applyFill="1" applyBorder="1" applyAlignment="1" applyProtection="1">
      <alignment horizontal="left" vertical="top" indent="6"/>
    </xf>
    <xf numFmtId="0" fontId="6" fillId="0" borderId="5" xfId="0" applyNumberFormat="1" applyFont="1" applyFill="1" applyBorder="1" applyAlignment="1" applyProtection="1">
      <alignment horizontal="center" vertical="top"/>
    </xf>
    <xf numFmtId="0" fontId="2" fillId="0" borderId="8" xfId="0" applyNumberFormat="1" applyFont="1" applyFill="1" applyBorder="1" applyAlignment="1" applyProtection="1">
      <alignment horizontal="left" vertical="top" indent="11"/>
    </xf>
    <xf numFmtId="0" fontId="1" fillId="0" borderId="17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 applyProtection="1">
      <alignment horizontal="left" vertical="top" wrapText="1"/>
    </xf>
    <xf numFmtId="0" fontId="1" fillId="2" borderId="4" xfId="0" applyNumberFormat="1" applyFont="1" applyFill="1" applyBorder="1" applyAlignment="1" applyProtection="1">
      <alignment vertical="top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left" vertical="top" wrapText="1" indent="1"/>
    </xf>
    <xf numFmtId="0" fontId="6" fillId="0" borderId="12" xfId="0" applyNumberFormat="1" applyFont="1" applyFill="1" applyBorder="1" applyAlignment="1" applyProtection="1">
      <alignment vertical="top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14" xfId="0" applyNumberFormat="1" applyFont="1" applyFill="1" applyBorder="1" applyAlignment="1" applyProtection="1">
      <alignment vertical="top"/>
    </xf>
    <xf numFmtId="0" fontId="6" fillId="0" borderId="9" xfId="0" applyNumberFormat="1" applyFont="1" applyFill="1" applyBorder="1" applyAlignment="1" applyProtection="1">
      <alignment horizontal="left" vertical="top" indent="2"/>
    </xf>
    <xf numFmtId="0" fontId="6" fillId="0" borderId="11" xfId="0" applyNumberFormat="1" applyFont="1" applyFill="1" applyBorder="1" applyAlignment="1" applyProtection="1">
      <alignment vertical="top"/>
    </xf>
    <xf numFmtId="0" fontId="2" fillId="0" borderId="9" xfId="0" applyNumberFormat="1" applyFont="1" applyFill="1" applyBorder="1" applyAlignment="1" applyProtection="1">
      <alignment horizontal="left" vertical="top" indent="1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view="pageBreakPreview" zoomScale="80" zoomScaleNormal="80" zoomScaleSheetLayoutView="80" workbookViewId="0">
      <selection activeCell="J25" sqref="J25"/>
    </sheetView>
  </sheetViews>
  <sheetFormatPr defaultRowHeight="12.75"/>
  <cols>
    <col min="10" max="10" width="7.28515625" customWidth="1"/>
    <col min="11" max="13" width="9.140625" hidden="1" customWidth="1"/>
    <col min="26" max="26" width="7.5703125" customWidth="1"/>
    <col min="27" max="28" width="9.140625" hidden="1" customWidth="1"/>
  </cols>
  <sheetData>
    <row r="1" spans="1:28" ht="68.25" customHeight="1">
      <c r="A1" s="127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3" spans="1:28" ht="12.75" customHeight="1">
      <c r="A3" s="132" t="s">
        <v>83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P3" s="116"/>
      <c r="Q3" s="116"/>
      <c r="R3" s="130" t="s">
        <v>86</v>
      </c>
      <c r="S3" s="130"/>
      <c r="T3" s="130"/>
      <c r="U3" s="130"/>
      <c r="V3" s="130"/>
      <c r="W3" s="130"/>
      <c r="X3" s="130"/>
      <c r="Y3" s="130"/>
      <c r="Z3" s="130"/>
      <c r="AA3" s="116"/>
      <c r="AB3" s="116"/>
    </row>
    <row r="4" spans="1:28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P4" s="116"/>
      <c r="Q4" s="116"/>
      <c r="R4" s="130"/>
      <c r="S4" s="130"/>
      <c r="T4" s="130"/>
      <c r="U4" s="130"/>
      <c r="V4" s="130"/>
      <c r="W4" s="130"/>
      <c r="X4" s="130"/>
      <c r="Y4" s="130"/>
      <c r="Z4" s="130"/>
      <c r="AA4" s="116"/>
      <c r="AB4" s="116"/>
    </row>
    <row r="5" spans="1:28" ht="12.7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P5" s="116"/>
      <c r="Q5" s="116"/>
      <c r="R5" s="130"/>
      <c r="S5" s="130"/>
      <c r="T5" s="130"/>
      <c r="U5" s="130"/>
      <c r="V5" s="130"/>
      <c r="W5" s="130"/>
      <c r="X5" s="130"/>
      <c r="Y5" s="130"/>
      <c r="Z5" s="130"/>
      <c r="AA5" s="116"/>
      <c r="AB5" s="116"/>
    </row>
    <row r="6" spans="1:28" ht="34.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P6" s="116"/>
      <c r="Q6" s="116"/>
      <c r="R6" s="130"/>
      <c r="S6" s="130"/>
      <c r="T6" s="130"/>
      <c r="U6" s="130"/>
      <c r="V6" s="130"/>
      <c r="W6" s="130"/>
      <c r="X6" s="130"/>
      <c r="Y6" s="130"/>
      <c r="Z6" s="130"/>
      <c r="AA6" s="116"/>
      <c r="AB6" s="116"/>
    </row>
    <row r="7" spans="1:28" ht="47.25" hidden="1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P7" s="116"/>
      <c r="Q7" s="116"/>
      <c r="R7" s="130"/>
      <c r="S7" s="130"/>
      <c r="T7" s="130"/>
      <c r="U7" s="130"/>
      <c r="V7" s="130"/>
      <c r="W7" s="130"/>
      <c r="X7" s="130"/>
      <c r="Y7" s="130"/>
      <c r="Z7" s="130"/>
      <c r="AA7" s="116"/>
      <c r="AB7" s="116"/>
    </row>
    <row r="8" spans="1:28" ht="12.7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P8" s="116"/>
      <c r="Q8" s="116"/>
      <c r="R8" s="130"/>
      <c r="S8" s="130"/>
      <c r="T8" s="130"/>
      <c r="U8" s="130"/>
      <c r="V8" s="130"/>
      <c r="W8" s="130"/>
      <c r="X8" s="130"/>
      <c r="Y8" s="130"/>
      <c r="Z8" s="130"/>
      <c r="AA8" s="116"/>
      <c r="AB8" s="116"/>
    </row>
    <row r="9" spans="1:28" ht="12.7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P9" s="116"/>
      <c r="Q9" s="116"/>
      <c r="R9" s="130"/>
      <c r="S9" s="130"/>
      <c r="T9" s="130"/>
      <c r="U9" s="130"/>
      <c r="V9" s="130"/>
      <c r="W9" s="130"/>
      <c r="X9" s="130"/>
      <c r="Y9" s="130"/>
      <c r="Z9" s="130"/>
      <c r="AA9" s="116"/>
      <c r="AB9" s="116"/>
    </row>
    <row r="10" spans="1:28" ht="12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P10" s="116"/>
      <c r="Q10" s="116"/>
      <c r="R10" s="130"/>
      <c r="S10" s="130"/>
      <c r="T10" s="130"/>
      <c r="U10" s="130"/>
      <c r="V10" s="130"/>
      <c r="W10" s="130"/>
      <c r="X10" s="130"/>
      <c r="Y10" s="130"/>
      <c r="Z10" s="130"/>
      <c r="AA10" s="116"/>
      <c r="AB10" s="116"/>
    </row>
    <row r="11" spans="1:28" ht="12.75" customHeight="1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P11" s="116"/>
      <c r="Q11" s="116"/>
      <c r="R11" s="130"/>
      <c r="S11" s="130"/>
      <c r="T11" s="130"/>
      <c r="U11" s="130"/>
      <c r="V11" s="130"/>
      <c r="W11" s="130"/>
      <c r="X11" s="130"/>
      <c r="Y11" s="130"/>
      <c r="Z11" s="130"/>
      <c r="AA11" s="116"/>
      <c r="AB11" s="116"/>
    </row>
    <row r="12" spans="1:28" ht="9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P12" s="116"/>
      <c r="Q12" s="116"/>
      <c r="R12" s="130"/>
      <c r="S12" s="130"/>
      <c r="T12" s="130"/>
      <c r="U12" s="130"/>
      <c r="V12" s="130"/>
      <c r="W12" s="130"/>
      <c r="X12" s="130"/>
      <c r="Y12" s="130"/>
      <c r="Z12" s="130"/>
      <c r="AA12" s="116"/>
      <c r="AB12" s="116"/>
    </row>
    <row r="13" spans="1:28" ht="9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P13" s="116"/>
      <c r="Q13" s="116"/>
      <c r="R13" s="130"/>
      <c r="S13" s="130"/>
      <c r="T13" s="130"/>
      <c r="U13" s="130"/>
      <c r="V13" s="130"/>
      <c r="W13" s="130"/>
      <c r="X13" s="130"/>
      <c r="Y13" s="130"/>
      <c r="Z13" s="130"/>
      <c r="AA13" s="116"/>
      <c r="AB13" s="116"/>
    </row>
    <row r="14" spans="1:28" ht="17.25" hidden="1" customHeight="1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P14" s="116"/>
      <c r="Q14" s="116"/>
      <c r="R14" s="130"/>
      <c r="S14" s="130"/>
      <c r="T14" s="130"/>
      <c r="U14" s="130"/>
      <c r="V14" s="130"/>
      <c r="W14" s="130"/>
      <c r="X14" s="130"/>
      <c r="Y14" s="130"/>
      <c r="Z14" s="130"/>
      <c r="AA14" s="116"/>
      <c r="AB14" s="116"/>
    </row>
    <row r="15" spans="1:28" ht="9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P15" s="116"/>
      <c r="Q15" s="116"/>
      <c r="R15" s="130"/>
      <c r="S15" s="130"/>
      <c r="T15" s="130"/>
      <c r="U15" s="130"/>
      <c r="V15" s="130"/>
      <c r="W15" s="130"/>
      <c r="X15" s="130"/>
      <c r="Y15" s="130"/>
      <c r="Z15" s="130"/>
      <c r="AA15" s="116"/>
      <c r="AB15" s="116"/>
    </row>
    <row r="18" spans="1:21" ht="12.75" customHeight="1">
      <c r="G18" s="128" t="s">
        <v>66</v>
      </c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ht="12.75" customHeight="1"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ht="12.75" customHeight="1"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ht="15">
      <c r="G21" s="129" t="s">
        <v>67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</row>
    <row r="23" spans="1:21" ht="12.75" customHeight="1">
      <c r="A23" s="141" t="s">
        <v>87</v>
      </c>
      <c r="B23" s="141"/>
      <c r="C23" s="141"/>
      <c r="D23" s="141"/>
      <c r="E23" s="141"/>
      <c r="F23" s="141"/>
      <c r="J23" s="143" t="s">
        <v>89</v>
      </c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</row>
    <row r="24" spans="1:21" ht="18" customHeight="1">
      <c r="A24" s="141"/>
      <c r="B24" s="141"/>
      <c r="C24" s="141"/>
      <c r="D24" s="141"/>
      <c r="E24" s="141"/>
      <c r="F24" s="141"/>
      <c r="J24" s="146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8"/>
    </row>
    <row r="27" spans="1:21" ht="18">
      <c r="A27" s="153" t="s">
        <v>88</v>
      </c>
      <c r="B27" s="154"/>
      <c r="C27" s="154"/>
      <c r="D27" s="154"/>
      <c r="E27" s="154"/>
      <c r="F27" s="154"/>
      <c r="G27" s="154"/>
      <c r="H27" s="154"/>
      <c r="I27" s="155"/>
    </row>
    <row r="28" spans="1:21" ht="18">
      <c r="A28" s="142" t="s">
        <v>69</v>
      </c>
      <c r="B28" s="142"/>
      <c r="C28" s="142"/>
      <c r="D28" s="142"/>
      <c r="E28" s="142"/>
      <c r="F28" s="142"/>
      <c r="G28" s="142"/>
      <c r="H28" s="142"/>
      <c r="I28" s="142"/>
    </row>
    <row r="29" spans="1:21" ht="18">
      <c r="A29" s="142" t="s">
        <v>70</v>
      </c>
      <c r="B29" s="142"/>
      <c r="C29" s="142"/>
      <c r="D29" s="142"/>
      <c r="E29" s="142"/>
      <c r="F29" s="142"/>
      <c r="G29" s="142"/>
      <c r="H29" s="142"/>
      <c r="I29" s="142"/>
    </row>
    <row r="33" spans="1:24" ht="20.25">
      <c r="A33" s="106"/>
      <c r="B33" s="139" t="s">
        <v>68</v>
      </c>
      <c r="C33" s="140"/>
      <c r="D33" s="140"/>
      <c r="E33" s="140"/>
      <c r="F33" s="125"/>
      <c r="G33" s="125"/>
      <c r="H33" s="125"/>
      <c r="I33" s="126"/>
      <c r="O33" s="149" t="s">
        <v>78</v>
      </c>
      <c r="P33" s="150"/>
      <c r="Q33" s="150"/>
      <c r="R33" s="150"/>
    </row>
    <row r="34" spans="1:24" ht="20.25">
      <c r="A34" s="115"/>
      <c r="B34" s="136" t="s">
        <v>77</v>
      </c>
      <c r="C34" s="137"/>
      <c r="D34" s="138"/>
      <c r="E34" s="133" t="s">
        <v>71</v>
      </c>
      <c r="F34" s="134"/>
      <c r="G34" s="134"/>
      <c r="H34" s="134"/>
      <c r="I34" s="135"/>
    </row>
    <row r="35" spans="1:24" ht="23.25" customHeight="1">
      <c r="A35" s="115"/>
      <c r="B35" s="136" t="s">
        <v>77</v>
      </c>
      <c r="C35" s="137"/>
      <c r="D35" s="138"/>
      <c r="E35" s="133" t="s">
        <v>72</v>
      </c>
      <c r="F35" s="134"/>
      <c r="G35" s="134"/>
      <c r="H35" s="134"/>
      <c r="I35" s="135"/>
      <c r="O35" s="157" t="s">
        <v>79</v>
      </c>
      <c r="P35" s="157"/>
      <c r="Q35" s="157"/>
      <c r="R35" s="157"/>
      <c r="S35" s="157"/>
      <c r="T35" s="158"/>
      <c r="U35" s="158"/>
      <c r="V35" s="158"/>
      <c r="W35" s="131" t="s">
        <v>80</v>
      </c>
      <c r="X35" s="131"/>
    </row>
    <row r="36" spans="1:24" ht="20.25">
      <c r="A36" s="115"/>
      <c r="B36" s="136" t="s">
        <v>77</v>
      </c>
      <c r="C36" s="137"/>
      <c r="D36" s="138"/>
      <c r="E36" s="133" t="s">
        <v>73</v>
      </c>
      <c r="F36" s="134"/>
      <c r="G36" s="134"/>
      <c r="H36" s="134"/>
      <c r="I36" s="135"/>
      <c r="O36" s="157"/>
      <c r="P36" s="157"/>
      <c r="Q36" s="157"/>
      <c r="R36" s="157"/>
      <c r="S36" s="157"/>
      <c r="T36" s="159"/>
      <c r="U36" s="159"/>
      <c r="V36" s="159"/>
      <c r="W36" s="131"/>
      <c r="X36" s="131"/>
    </row>
    <row r="37" spans="1:24" ht="20.25">
      <c r="A37" s="115"/>
      <c r="B37" s="136" t="s">
        <v>77</v>
      </c>
      <c r="C37" s="137"/>
      <c r="D37" s="138"/>
      <c r="E37" s="133" t="s">
        <v>74</v>
      </c>
      <c r="F37" s="134"/>
      <c r="G37" s="134"/>
      <c r="H37" s="134"/>
      <c r="I37" s="135"/>
      <c r="O37" s="151"/>
      <c r="P37" s="152"/>
      <c r="Q37" s="152"/>
    </row>
    <row r="38" spans="1:24" ht="20.25">
      <c r="A38" s="115"/>
      <c r="B38" s="136" t="s">
        <v>77</v>
      </c>
      <c r="C38" s="137"/>
      <c r="D38" s="138"/>
      <c r="E38" s="161" t="s">
        <v>75</v>
      </c>
      <c r="F38" s="161"/>
      <c r="G38" s="161"/>
      <c r="H38" s="161"/>
      <c r="I38" s="161"/>
      <c r="O38" s="151"/>
      <c r="P38" s="152"/>
      <c r="Q38" s="152"/>
    </row>
    <row r="39" spans="1:24" ht="25.5" customHeight="1">
      <c r="A39" s="115"/>
      <c r="B39" s="136" t="s">
        <v>77</v>
      </c>
      <c r="C39" s="137"/>
      <c r="D39" s="138"/>
      <c r="E39" s="161" t="s">
        <v>76</v>
      </c>
      <c r="F39" s="161"/>
      <c r="G39" s="161"/>
      <c r="H39" s="161"/>
      <c r="I39" s="161"/>
      <c r="O39" s="160" t="s">
        <v>82</v>
      </c>
      <c r="P39" s="160"/>
      <c r="Q39" s="160"/>
      <c r="R39" s="160"/>
      <c r="S39" s="160"/>
      <c r="T39" s="159"/>
      <c r="U39" s="159"/>
      <c r="V39" s="159"/>
      <c r="W39" s="156" t="s">
        <v>81</v>
      </c>
      <c r="X39" s="156"/>
    </row>
    <row r="40" spans="1:24" ht="15.75">
      <c r="O40" s="113"/>
      <c r="P40" s="114"/>
    </row>
  </sheetData>
  <mergeCells count="33">
    <mergeCell ref="A27:I27"/>
    <mergeCell ref="W39:X39"/>
    <mergeCell ref="O35:S36"/>
    <mergeCell ref="T35:V36"/>
    <mergeCell ref="O39:S39"/>
    <mergeCell ref="E39:I39"/>
    <mergeCell ref="B39:D39"/>
    <mergeCell ref="B37:D37"/>
    <mergeCell ref="B38:D38"/>
    <mergeCell ref="T39:V39"/>
    <mergeCell ref="E38:I38"/>
    <mergeCell ref="E37:I37"/>
    <mergeCell ref="J23:U24"/>
    <mergeCell ref="O33:R33"/>
    <mergeCell ref="O37:O38"/>
    <mergeCell ref="P37:P38"/>
    <mergeCell ref="Q37:Q38"/>
    <mergeCell ref="A1:Z1"/>
    <mergeCell ref="G18:U20"/>
    <mergeCell ref="G21:U21"/>
    <mergeCell ref="R3:Z15"/>
    <mergeCell ref="W35:X36"/>
    <mergeCell ref="A3:M15"/>
    <mergeCell ref="E34:I34"/>
    <mergeCell ref="E35:I35"/>
    <mergeCell ref="E36:I36"/>
    <mergeCell ref="B34:D34"/>
    <mergeCell ref="B35:D35"/>
    <mergeCell ref="B36:D36"/>
    <mergeCell ref="B33:E33"/>
    <mergeCell ref="A23:F24"/>
    <mergeCell ref="A28:I28"/>
    <mergeCell ref="A29:I29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4"/>
  <sheetViews>
    <sheetView tabSelected="1" view="pageBreakPreview" zoomScale="130" zoomScaleNormal="160" zoomScaleSheetLayoutView="130" workbookViewId="0">
      <selection activeCell="B24" sqref="B24"/>
    </sheetView>
  </sheetViews>
  <sheetFormatPr defaultRowHeight="12.75"/>
  <cols>
    <col min="1" max="1" width="13.140625" customWidth="1"/>
    <col min="2" max="2" width="24.5703125" customWidth="1"/>
    <col min="3" max="3" width="4.5703125" customWidth="1"/>
    <col min="4" max="4" width="5.140625" customWidth="1"/>
    <col min="5" max="5" width="1" style="15" customWidth="1"/>
    <col min="6" max="6" width="5" customWidth="1"/>
    <col min="7" max="7" width="5.7109375" customWidth="1"/>
    <col min="8" max="8" width="6.42578125" customWidth="1"/>
    <col min="9" max="9" width="5.42578125" customWidth="1"/>
    <col min="10" max="11" width="6.28515625" customWidth="1"/>
    <col min="12" max="12" width="3.28515625" customWidth="1"/>
    <col min="13" max="13" width="6.28515625" customWidth="1"/>
    <col min="14" max="14" width="1" style="47" customWidth="1"/>
    <col min="15" max="16" width="6" customWidth="1"/>
    <col min="17" max="17" width="0.85546875" style="47" customWidth="1"/>
    <col min="18" max="18" width="3" customWidth="1"/>
    <col min="19" max="19" width="4.42578125" customWidth="1"/>
    <col min="20" max="20" width="5" customWidth="1"/>
    <col min="21" max="21" width="3.5703125" customWidth="1"/>
    <col min="22" max="22" width="4" customWidth="1"/>
    <col min="23" max="23" width="5.28515625" customWidth="1"/>
    <col min="24" max="24" width="3" customWidth="1"/>
    <col min="25" max="26" width="4.42578125" customWidth="1"/>
    <col min="27" max="28" width="4" customWidth="1"/>
    <col min="29" max="29" width="6.42578125" customWidth="1"/>
    <col min="30" max="30" width="1" style="47" customWidth="1"/>
    <col min="31" max="31" width="7.140625" customWidth="1"/>
    <col min="32" max="53" width="2.42578125" customWidth="1"/>
    <col min="54" max="54" width="2.5703125" customWidth="1"/>
  </cols>
  <sheetData>
    <row r="1" spans="1:31">
      <c r="A1" s="169" t="s">
        <v>4</v>
      </c>
      <c r="B1" s="169" t="s">
        <v>17</v>
      </c>
      <c r="C1" s="240" t="s">
        <v>28</v>
      </c>
      <c r="D1" s="241"/>
      <c r="F1" s="162" t="s">
        <v>33</v>
      </c>
      <c r="G1" s="234"/>
      <c r="H1" s="234"/>
      <c r="I1" s="234"/>
      <c r="J1" s="234"/>
      <c r="K1" s="234"/>
      <c r="L1" s="234"/>
      <c r="M1" s="163"/>
      <c r="O1" s="244" t="s">
        <v>43</v>
      </c>
      <c r="P1" s="245"/>
      <c r="R1" s="246" t="s">
        <v>47</v>
      </c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6"/>
      <c r="AE1" s="166" t="s">
        <v>53</v>
      </c>
    </row>
    <row r="2" spans="1:31">
      <c r="A2" s="170"/>
      <c r="B2" s="170"/>
      <c r="C2" s="242"/>
      <c r="D2" s="243"/>
      <c r="F2" s="122"/>
      <c r="G2" s="247" t="s">
        <v>35</v>
      </c>
      <c r="H2" s="207" t="s">
        <v>36</v>
      </c>
      <c r="I2" s="208"/>
      <c r="J2" s="208"/>
      <c r="K2" s="208"/>
      <c r="L2" s="208"/>
      <c r="M2" s="209"/>
      <c r="O2" s="109"/>
      <c r="P2" s="229" t="s">
        <v>46</v>
      </c>
      <c r="R2" s="232" t="s">
        <v>2</v>
      </c>
      <c r="S2" s="200"/>
      <c r="T2" s="200"/>
      <c r="U2" s="200"/>
      <c r="V2" s="200"/>
      <c r="W2" s="201"/>
      <c r="X2" s="233" t="s">
        <v>3</v>
      </c>
      <c r="Y2" s="203"/>
      <c r="Z2" s="203"/>
      <c r="AA2" s="203"/>
      <c r="AB2" s="203"/>
      <c r="AC2" s="204"/>
      <c r="AE2" s="167"/>
    </row>
    <row r="3" spans="1:31" ht="12.75" customHeight="1">
      <c r="A3" s="170"/>
      <c r="B3" s="170"/>
      <c r="C3" s="226" t="s">
        <v>29</v>
      </c>
      <c r="D3" s="205" t="s">
        <v>31</v>
      </c>
      <c r="F3" s="123" t="s">
        <v>34</v>
      </c>
      <c r="G3" s="248"/>
      <c r="H3" s="237" t="s">
        <v>58</v>
      </c>
      <c r="I3" s="207" t="s">
        <v>37</v>
      </c>
      <c r="J3" s="208"/>
      <c r="K3" s="208"/>
      <c r="L3" s="209"/>
      <c r="M3" s="196" t="s">
        <v>41</v>
      </c>
      <c r="O3" s="239" t="s">
        <v>44</v>
      </c>
      <c r="P3" s="230"/>
      <c r="R3" s="199" t="s">
        <v>48</v>
      </c>
      <c r="S3" s="200"/>
      <c r="T3" s="200"/>
      <c r="U3" s="200"/>
      <c r="V3" s="201"/>
      <c r="W3" s="194" t="s">
        <v>43</v>
      </c>
      <c r="X3" s="202" t="s">
        <v>48</v>
      </c>
      <c r="Y3" s="203"/>
      <c r="Z3" s="203"/>
      <c r="AA3" s="203"/>
      <c r="AB3" s="204"/>
      <c r="AC3" s="192" t="s">
        <v>43</v>
      </c>
      <c r="AE3" s="167"/>
    </row>
    <row r="4" spans="1:31" ht="17.25" thickBot="1">
      <c r="A4" s="171"/>
      <c r="B4" s="172"/>
      <c r="C4" s="206"/>
      <c r="D4" s="206"/>
      <c r="F4" s="124"/>
      <c r="G4" s="249"/>
      <c r="H4" s="238"/>
      <c r="I4" s="117" t="s">
        <v>38</v>
      </c>
      <c r="J4" s="117" t="s">
        <v>39</v>
      </c>
      <c r="K4" s="117" t="s">
        <v>40</v>
      </c>
      <c r="L4" s="46" t="s">
        <v>42</v>
      </c>
      <c r="M4" s="197"/>
      <c r="O4" s="231"/>
      <c r="P4" s="231"/>
      <c r="R4" s="118" t="s">
        <v>38</v>
      </c>
      <c r="S4" s="118" t="s">
        <v>39</v>
      </c>
      <c r="T4" s="118" t="s">
        <v>40</v>
      </c>
      <c r="U4" s="118" t="s">
        <v>41</v>
      </c>
      <c r="V4" s="119" t="s">
        <v>42</v>
      </c>
      <c r="W4" s="195"/>
      <c r="X4" s="120" t="s">
        <v>38</v>
      </c>
      <c r="Y4" s="120" t="s">
        <v>39</v>
      </c>
      <c r="Z4" s="120" t="s">
        <v>40</v>
      </c>
      <c r="AA4" s="120" t="s">
        <v>41</v>
      </c>
      <c r="AB4" s="121" t="s">
        <v>42</v>
      </c>
      <c r="AC4" s="193"/>
      <c r="AE4" s="168"/>
    </row>
    <row r="5" spans="1:31" s="14" customFormat="1" ht="10.5" customHeight="1">
      <c r="A5" s="189"/>
      <c r="B5" s="210" t="s">
        <v>54</v>
      </c>
      <c r="C5" s="185">
        <v>13</v>
      </c>
      <c r="D5" s="185">
        <v>3</v>
      </c>
      <c r="E5" s="34"/>
      <c r="F5" s="185">
        <f>SUM(F9+F34,F42)</f>
        <v>4320</v>
      </c>
      <c r="G5" s="185">
        <v>4320</v>
      </c>
      <c r="H5" s="185">
        <v>2880</v>
      </c>
      <c r="I5" s="185">
        <v>104</v>
      </c>
      <c r="J5" s="185">
        <v>2434</v>
      </c>
      <c r="K5" s="185">
        <v>342</v>
      </c>
      <c r="L5" s="185">
        <f>SUM(V5,AB5)</f>
        <v>0</v>
      </c>
      <c r="M5" s="185">
        <v>1440</v>
      </c>
      <c r="N5" s="185"/>
      <c r="O5" s="185">
        <v>120</v>
      </c>
      <c r="P5" s="185">
        <f>SUM(W5,AC5)</f>
        <v>120</v>
      </c>
      <c r="Q5" s="185"/>
      <c r="R5" s="185">
        <v>46</v>
      </c>
      <c r="S5" s="185">
        <v>1286</v>
      </c>
      <c r="T5" s="185">
        <v>144</v>
      </c>
      <c r="U5" s="185">
        <v>684</v>
      </c>
      <c r="V5" s="185">
        <v>0</v>
      </c>
      <c r="W5" s="185">
        <v>60</v>
      </c>
      <c r="X5" s="185">
        <v>58</v>
      </c>
      <c r="Y5" s="185">
        <v>1148</v>
      </c>
      <c r="Z5" s="185">
        <v>198</v>
      </c>
      <c r="AA5" s="185">
        <v>756</v>
      </c>
      <c r="AB5" s="185">
        <v>0</v>
      </c>
      <c r="AC5" s="185">
        <v>60</v>
      </c>
      <c r="AD5" s="66"/>
      <c r="AE5" s="164">
        <v>36</v>
      </c>
    </row>
    <row r="6" spans="1:31" s="14" customFormat="1" ht="9.75" customHeight="1">
      <c r="A6" s="190"/>
      <c r="B6" s="211"/>
      <c r="C6" s="186"/>
      <c r="D6" s="186"/>
      <c r="E6" s="3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66"/>
      <c r="AE6" s="165"/>
    </row>
    <row r="7" spans="1:31" s="13" customFormat="1">
      <c r="A7" s="191"/>
      <c r="B7" s="212" t="s">
        <v>61</v>
      </c>
      <c r="C7" s="213"/>
      <c r="D7" s="213"/>
      <c r="E7" s="35"/>
      <c r="F7" s="68"/>
      <c r="G7" s="70"/>
      <c r="H7" s="52">
        <v>0.67700000000000005</v>
      </c>
      <c r="I7" s="52">
        <f>I9/H9</f>
        <v>9.6296296296296297E-2</v>
      </c>
      <c r="J7" s="52">
        <f>J9/H9</f>
        <v>0.58703703703703702</v>
      </c>
      <c r="K7" s="52">
        <f>K9/H9</f>
        <v>0.31666666666666665</v>
      </c>
      <c r="L7" s="52">
        <v>0</v>
      </c>
      <c r="M7" s="52">
        <v>0.33300000000000002</v>
      </c>
      <c r="N7" s="47"/>
      <c r="O7" s="67"/>
      <c r="P7" s="68"/>
      <c r="Q7" s="69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  <c r="AE7" s="72"/>
    </row>
    <row r="8" spans="1:31" s="15" customFormat="1">
      <c r="A8" s="29"/>
      <c r="B8" s="30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</row>
    <row r="9" spans="1:31" s="85" customFormat="1">
      <c r="A9" s="81" t="s">
        <v>5</v>
      </c>
      <c r="B9" s="82" t="s">
        <v>18</v>
      </c>
      <c r="C9" s="83">
        <v>9</v>
      </c>
      <c r="D9" s="84"/>
      <c r="E9" s="47"/>
      <c r="F9" s="86">
        <f>SUM(F10,F17)</f>
        <v>1620</v>
      </c>
      <c r="G9" s="86">
        <v>1620</v>
      </c>
      <c r="H9" s="86">
        <v>1080</v>
      </c>
      <c r="I9" s="86">
        <v>104</v>
      </c>
      <c r="J9" s="86">
        <f>SUM(J10,J17)</f>
        <v>634</v>
      </c>
      <c r="K9" s="86">
        <v>342</v>
      </c>
      <c r="L9" s="83"/>
      <c r="M9" s="86">
        <v>540</v>
      </c>
      <c r="N9" s="108"/>
      <c r="O9" s="86">
        <f>SUM(O10,O17)</f>
        <v>45</v>
      </c>
      <c r="P9" s="86">
        <f>SUM(P10,P17)</f>
        <v>45</v>
      </c>
      <c r="Q9" s="108"/>
      <c r="R9" s="86">
        <f>SUM(R10,R17)</f>
        <v>46</v>
      </c>
      <c r="S9" s="86">
        <f>SUM(S10,S17)</f>
        <v>266</v>
      </c>
      <c r="T9" s="86">
        <v>144</v>
      </c>
      <c r="U9" s="86">
        <v>228</v>
      </c>
      <c r="V9" s="83"/>
      <c r="W9" s="86">
        <f>SUM(W10,W17)</f>
        <v>19</v>
      </c>
      <c r="X9" s="86">
        <v>52</v>
      </c>
      <c r="Y9" s="86">
        <f>SUM(Y10,Y17)</f>
        <v>368</v>
      </c>
      <c r="Z9" s="86">
        <v>113</v>
      </c>
      <c r="AA9" s="86">
        <v>316</v>
      </c>
      <c r="AB9" s="83"/>
      <c r="AC9" s="86">
        <f>SUM(AC10,AC17)</f>
        <v>26</v>
      </c>
      <c r="AD9" s="108"/>
      <c r="AE9" s="86">
        <v>36</v>
      </c>
    </row>
    <row r="10" spans="1:31" s="11" customFormat="1">
      <c r="A10" s="93" t="s">
        <v>6</v>
      </c>
      <c r="B10" s="94" t="s">
        <v>19</v>
      </c>
      <c r="C10" s="24">
        <v>7</v>
      </c>
      <c r="D10" s="24"/>
      <c r="E10" s="47"/>
      <c r="F10" s="71">
        <f>SUM(F11:F15)</f>
        <v>1368</v>
      </c>
      <c r="G10" s="71">
        <v>1368</v>
      </c>
      <c r="H10" s="71">
        <f>SUM(H11:H15)</f>
        <v>912</v>
      </c>
      <c r="I10" s="71">
        <f>SUM(I11:I15)</f>
        <v>88</v>
      </c>
      <c r="J10" s="71">
        <f>SUM(J11:J15)</f>
        <v>528</v>
      </c>
      <c r="K10" s="71">
        <f>SUM(K11:K15)</f>
        <v>296</v>
      </c>
      <c r="L10" s="53"/>
      <c r="M10" s="71">
        <f>SUM(M11,M17)</f>
        <v>456</v>
      </c>
      <c r="N10" s="47"/>
      <c r="O10" s="71">
        <f>SUM(O11,O17)</f>
        <v>38</v>
      </c>
      <c r="P10" s="71">
        <f>SUM(P11,P17)</f>
        <v>38</v>
      </c>
      <c r="Q10" s="47"/>
      <c r="R10" s="71">
        <f>SUM(R11:R15)</f>
        <v>44</v>
      </c>
      <c r="S10" s="71">
        <f>SUM(S11:S15)</f>
        <v>250</v>
      </c>
      <c r="T10" s="71">
        <f>SUM(T11:T15)</f>
        <v>138</v>
      </c>
      <c r="U10" s="71">
        <f>SUM(U11:U15)</f>
        <v>216</v>
      </c>
      <c r="V10" s="53"/>
      <c r="W10" s="53">
        <f>SUM(R10:U10)/36</f>
        <v>18</v>
      </c>
      <c r="X10" s="71">
        <f>SUM(X11:X15)</f>
        <v>44</v>
      </c>
      <c r="Y10" s="71">
        <f>SUM(Y11:Y15)</f>
        <v>278</v>
      </c>
      <c r="Z10" s="71">
        <v>113</v>
      </c>
      <c r="AA10" s="71">
        <f>SUM(AA11:AA15)</f>
        <v>240</v>
      </c>
      <c r="AB10" s="53"/>
      <c r="AC10" s="53">
        <v>20</v>
      </c>
      <c r="AD10" s="47"/>
      <c r="AE10" s="53">
        <v>36</v>
      </c>
    </row>
    <row r="11" spans="1:31" s="11" customFormat="1" ht="13.5" thickBot="1">
      <c r="A11" s="1" t="s">
        <v>7</v>
      </c>
      <c r="B11" s="45" t="s">
        <v>89</v>
      </c>
      <c r="C11" s="17">
        <v>3</v>
      </c>
      <c r="D11" s="17">
        <v>1</v>
      </c>
      <c r="E11" s="15"/>
      <c r="F11" s="80">
        <v>1116</v>
      </c>
      <c r="G11" s="80">
        <v>1116</v>
      </c>
      <c r="H11" s="80">
        <v>744</v>
      </c>
      <c r="I11" s="80">
        <v>74</v>
      </c>
      <c r="J11" s="80">
        <v>456</v>
      </c>
      <c r="K11" s="80">
        <v>214</v>
      </c>
      <c r="L11" s="80">
        <v>0</v>
      </c>
      <c r="M11" s="80">
        <v>372</v>
      </c>
      <c r="N11" s="47"/>
      <c r="O11" s="50">
        <v>31</v>
      </c>
      <c r="P11" s="50">
        <v>31</v>
      </c>
      <c r="Q11" s="47"/>
      <c r="R11" s="80">
        <v>38</v>
      </c>
      <c r="S11" s="80">
        <v>222</v>
      </c>
      <c r="T11" s="80">
        <v>100</v>
      </c>
      <c r="U11" s="80">
        <v>180</v>
      </c>
      <c r="V11" s="80"/>
      <c r="W11" s="48">
        <v>15</v>
      </c>
      <c r="X11" s="80">
        <v>36</v>
      </c>
      <c r="Y11" s="80">
        <v>234</v>
      </c>
      <c r="Z11" s="80">
        <v>114</v>
      </c>
      <c r="AA11" s="80">
        <v>192</v>
      </c>
      <c r="AB11" s="80">
        <v>0</v>
      </c>
      <c r="AC11" s="49">
        <v>16</v>
      </c>
      <c r="AD11" s="47"/>
      <c r="AE11" s="80">
        <v>36</v>
      </c>
    </row>
    <row r="12" spans="1:31">
      <c r="A12" s="1" t="s">
        <v>8</v>
      </c>
      <c r="B12" s="6" t="s">
        <v>20</v>
      </c>
      <c r="C12" s="17">
        <v>1</v>
      </c>
      <c r="D12" s="17"/>
      <c r="F12" s="80">
        <f>SUM(I12:M12)</f>
        <v>72</v>
      </c>
      <c r="G12" s="80">
        <f t="shared" ref="G12:G20" si="0">SUM(H12,M12)</f>
        <v>72</v>
      </c>
      <c r="H12" s="80">
        <f>SUM(I12:K12)</f>
        <v>48</v>
      </c>
      <c r="I12" s="80">
        <v>4</v>
      </c>
      <c r="J12" s="80">
        <v>44</v>
      </c>
      <c r="K12" s="80"/>
      <c r="L12" s="80"/>
      <c r="M12" s="80">
        <v>24</v>
      </c>
      <c r="O12" s="50">
        <v>2</v>
      </c>
      <c r="P12" s="50">
        <v>2</v>
      </c>
      <c r="R12" s="80"/>
      <c r="S12" s="80"/>
      <c r="T12" s="80"/>
      <c r="U12" s="80"/>
      <c r="V12" s="80"/>
      <c r="W12" s="48">
        <f>SUM(R12:U12)/AE12</f>
        <v>0</v>
      </c>
      <c r="X12" s="80">
        <v>4</v>
      </c>
      <c r="Y12" s="80">
        <v>44</v>
      </c>
      <c r="Z12" s="80"/>
      <c r="AA12" s="80">
        <v>24</v>
      </c>
      <c r="AB12" s="80"/>
      <c r="AC12" s="49">
        <f>SUM(X12:AA12)/AE12</f>
        <v>2</v>
      </c>
      <c r="AE12" s="80">
        <v>36</v>
      </c>
    </row>
    <row r="13" spans="1:31">
      <c r="A13" s="1" t="s">
        <v>56</v>
      </c>
      <c r="B13" s="6" t="s">
        <v>21</v>
      </c>
      <c r="C13" s="17" t="s">
        <v>0</v>
      </c>
      <c r="D13" s="17"/>
      <c r="F13" s="80">
        <f>SUM(I13:M13)</f>
        <v>36</v>
      </c>
      <c r="G13" s="80">
        <f t="shared" si="0"/>
        <v>36</v>
      </c>
      <c r="H13" s="80">
        <v>24</v>
      </c>
      <c r="I13" s="80">
        <v>2</v>
      </c>
      <c r="J13" s="80"/>
      <c r="K13" s="80">
        <v>22</v>
      </c>
      <c r="L13" s="80"/>
      <c r="M13" s="80">
        <v>12</v>
      </c>
      <c r="O13" s="50">
        <v>1</v>
      </c>
      <c r="P13" s="50">
        <v>1</v>
      </c>
      <c r="R13" s="80">
        <v>2</v>
      </c>
      <c r="S13" s="80"/>
      <c r="T13" s="80">
        <v>22</v>
      </c>
      <c r="U13" s="80">
        <v>12</v>
      </c>
      <c r="V13" s="80"/>
      <c r="W13" s="48">
        <f>SUM(R13:U13)/AE13</f>
        <v>1</v>
      </c>
      <c r="X13" s="80"/>
      <c r="Y13" s="80"/>
      <c r="Z13" s="80"/>
      <c r="AA13" s="80"/>
      <c r="AB13" s="80"/>
      <c r="AC13" s="49">
        <f>SUM(X13:AA13)/AE13</f>
        <v>0</v>
      </c>
      <c r="AE13" s="80">
        <v>36</v>
      </c>
    </row>
    <row r="14" spans="1:31" ht="13.5" thickBot="1">
      <c r="A14" s="1" t="s">
        <v>9</v>
      </c>
      <c r="B14" s="45" t="s">
        <v>90</v>
      </c>
      <c r="C14" s="17">
        <v>1</v>
      </c>
      <c r="D14" s="17"/>
      <c r="F14" s="80">
        <f>SUM(I14:M14)</f>
        <v>72</v>
      </c>
      <c r="G14" s="80">
        <f t="shared" si="0"/>
        <v>72</v>
      </c>
      <c r="H14" s="80">
        <f>SUM(I14:K14)</f>
        <v>48</v>
      </c>
      <c r="I14" s="80">
        <v>4</v>
      </c>
      <c r="J14" s="80"/>
      <c r="K14" s="80">
        <v>44</v>
      </c>
      <c r="L14" s="80"/>
      <c r="M14" s="80">
        <v>24</v>
      </c>
      <c r="O14" s="50">
        <v>2</v>
      </c>
      <c r="P14" s="50">
        <v>2</v>
      </c>
      <c r="R14" s="80"/>
      <c r="S14" s="80"/>
      <c r="T14" s="80"/>
      <c r="U14" s="80"/>
      <c r="V14" s="80"/>
      <c r="W14" s="48">
        <f>SUM(R14:U14)/AE14</f>
        <v>0</v>
      </c>
      <c r="X14" s="80">
        <v>4</v>
      </c>
      <c r="Y14" s="80"/>
      <c r="Z14" s="80">
        <v>44</v>
      </c>
      <c r="AA14" s="80">
        <v>24</v>
      </c>
      <c r="AB14" s="80"/>
      <c r="AC14" s="49">
        <f>SUM(X14:AA14)/AE14</f>
        <v>2</v>
      </c>
      <c r="AE14" s="80">
        <v>36</v>
      </c>
    </row>
    <row r="15" spans="1:31" ht="13.5" thickBot="1">
      <c r="A15" s="1" t="s">
        <v>10</v>
      </c>
      <c r="B15" s="45" t="s">
        <v>91</v>
      </c>
      <c r="C15" s="17" t="s">
        <v>0</v>
      </c>
      <c r="D15" s="17"/>
      <c r="F15" s="80">
        <f>SUM(I15:M15)</f>
        <v>72</v>
      </c>
      <c r="G15" s="80">
        <f t="shared" si="0"/>
        <v>72</v>
      </c>
      <c r="H15" s="80">
        <v>48</v>
      </c>
      <c r="I15" s="80">
        <v>4</v>
      </c>
      <c r="J15" s="80">
        <v>28</v>
      </c>
      <c r="K15" s="80">
        <v>16</v>
      </c>
      <c r="L15" s="80"/>
      <c r="M15" s="80">
        <v>24</v>
      </c>
      <c r="O15" s="50">
        <v>2</v>
      </c>
      <c r="P15" s="50">
        <v>2</v>
      </c>
      <c r="R15" s="80">
        <v>4</v>
      </c>
      <c r="S15" s="80">
        <v>28</v>
      </c>
      <c r="T15" s="80">
        <v>16</v>
      </c>
      <c r="U15" s="80">
        <v>24</v>
      </c>
      <c r="V15" s="80"/>
      <c r="W15" s="48">
        <f>SUM(R15:U15)/AE15</f>
        <v>2</v>
      </c>
      <c r="X15" s="80"/>
      <c r="Y15" s="80"/>
      <c r="Z15" s="80"/>
      <c r="AA15" s="80"/>
      <c r="AB15" s="80"/>
      <c r="AC15" s="49">
        <f>SUM(X15:AA15)/AE15</f>
        <v>0</v>
      </c>
      <c r="AE15" s="80">
        <v>36</v>
      </c>
    </row>
    <row r="16" spans="1:31" s="15" customFormat="1" ht="3.75" customHeight="1">
      <c r="A16" s="29"/>
      <c r="B16" s="30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</row>
    <row r="17" spans="1:31" s="11" customFormat="1">
      <c r="A17" s="93" t="s">
        <v>11</v>
      </c>
      <c r="B17" s="94" t="s">
        <v>22</v>
      </c>
      <c r="C17" s="36">
        <v>1</v>
      </c>
      <c r="D17" s="24"/>
      <c r="E17" s="47"/>
      <c r="F17" s="53">
        <v>252</v>
      </c>
      <c r="G17" s="53">
        <f t="shared" si="0"/>
        <v>252</v>
      </c>
      <c r="H17" s="53">
        <f>SUM(H20:H22)</f>
        <v>168</v>
      </c>
      <c r="I17" s="53">
        <f>SUM(I20:I22)</f>
        <v>16</v>
      </c>
      <c r="J17" s="53">
        <f>SUM(J20:J22)</f>
        <v>106</v>
      </c>
      <c r="K17" s="53">
        <f>SUM(K20:K22)</f>
        <v>46</v>
      </c>
      <c r="L17" s="53"/>
      <c r="M17" s="53">
        <f>SUM(M20:M22)</f>
        <v>84</v>
      </c>
      <c r="N17" s="47"/>
      <c r="O17" s="53">
        <f t="shared" ref="O17:T17" si="1">SUM(O20:O22)</f>
        <v>7</v>
      </c>
      <c r="P17" s="53">
        <f t="shared" si="1"/>
        <v>7</v>
      </c>
      <c r="Q17" s="47"/>
      <c r="R17" s="53">
        <f t="shared" si="1"/>
        <v>2</v>
      </c>
      <c r="S17" s="53">
        <f t="shared" si="1"/>
        <v>16</v>
      </c>
      <c r="T17" s="53">
        <f t="shared" si="1"/>
        <v>6</v>
      </c>
      <c r="U17" s="53">
        <v>12</v>
      </c>
      <c r="V17" s="53"/>
      <c r="W17" s="53">
        <f>SUM(W20:W22)</f>
        <v>1</v>
      </c>
      <c r="X17" s="53">
        <f>SUM(X20:X22)</f>
        <v>14</v>
      </c>
      <c r="Y17" s="53">
        <f>SUM(Y20:Y22)</f>
        <v>90</v>
      </c>
      <c r="Z17" s="53">
        <f>SUM(Z20:Z22)</f>
        <v>40</v>
      </c>
      <c r="AA17" s="53">
        <f>SUM(AA20:AA22)</f>
        <v>72</v>
      </c>
      <c r="AB17" s="53"/>
      <c r="AC17" s="53">
        <f>SUM(AC20:AC22)</f>
        <v>6</v>
      </c>
      <c r="AD17" s="47"/>
      <c r="AE17" s="53"/>
    </row>
    <row r="18" spans="1:31" ht="3" customHeight="1">
      <c r="A18" s="19"/>
      <c r="B18" s="20"/>
      <c r="C18" s="18"/>
      <c r="D18" s="17"/>
      <c r="E18" s="47"/>
      <c r="F18" s="80"/>
      <c r="G18" s="80"/>
      <c r="H18" s="80"/>
      <c r="I18" s="80"/>
      <c r="J18" s="80"/>
      <c r="K18" s="80"/>
      <c r="L18" s="80"/>
      <c r="M18" s="80"/>
      <c r="O18" s="80"/>
      <c r="P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E18" s="80"/>
    </row>
    <row r="19" spans="1:31">
      <c r="A19" s="21" t="s">
        <v>12</v>
      </c>
      <c r="B19" s="22" t="s">
        <v>23</v>
      </c>
      <c r="C19" s="23" t="s">
        <v>0</v>
      </c>
      <c r="D19" s="17"/>
      <c r="E19" s="47"/>
      <c r="F19" s="80">
        <f>SUM(I19:M19)</f>
        <v>36</v>
      </c>
      <c r="G19" s="80">
        <f t="shared" si="0"/>
        <v>36</v>
      </c>
      <c r="H19" s="80">
        <v>24</v>
      </c>
      <c r="I19" s="80">
        <v>2</v>
      </c>
      <c r="J19" s="80">
        <v>16</v>
      </c>
      <c r="K19" s="80">
        <v>6</v>
      </c>
      <c r="L19" s="80"/>
      <c r="M19" s="80">
        <v>12</v>
      </c>
      <c r="O19" s="50">
        <v>1</v>
      </c>
      <c r="P19" s="50">
        <v>1</v>
      </c>
      <c r="R19" s="80">
        <v>2</v>
      </c>
      <c r="S19" s="80">
        <v>16</v>
      </c>
      <c r="T19" s="80">
        <v>6</v>
      </c>
      <c r="U19" s="80">
        <v>12</v>
      </c>
      <c r="V19" s="80"/>
      <c r="W19" s="48">
        <v>1</v>
      </c>
      <c r="X19" s="80"/>
      <c r="Y19" s="80"/>
      <c r="Z19" s="80"/>
      <c r="AA19" s="80"/>
      <c r="AB19" s="80"/>
      <c r="AC19" s="49"/>
      <c r="AE19" s="80">
        <v>36</v>
      </c>
    </row>
    <row r="20" spans="1:31" ht="13.5">
      <c r="A20" s="1" t="s">
        <v>12</v>
      </c>
      <c r="B20" s="6" t="s">
        <v>57</v>
      </c>
      <c r="C20" s="17" t="s">
        <v>0</v>
      </c>
      <c r="D20" s="17"/>
      <c r="E20" s="47"/>
      <c r="F20" s="80">
        <f>SUM(I20:M20)</f>
        <v>36</v>
      </c>
      <c r="G20" s="80">
        <f t="shared" si="0"/>
        <v>36</v>
      </c>
      <c r="H20" s="80">
        <v>24</v>
      </c>
      <c r="I20" s="80">
        <v>2</v>
      </c>
      <c r="J20" s="80">
        <v>16</v>
      </c>
      <c r="K20" s="80">
        <v>6</v>
      </c>
      <c r="L20" s="80"/>
      <c r="M20" s="80">
        <v>12</v>
      </c>
      <c r="O20" s="51">
        <v>1</v>
      </c>
      <c r="P20" s="50">
        <v>1</v>
      </c>
      <c r="R20" s="80">
        <v>2</v>
      </c>
      <c r="S20" s="80">
        <v>16</v>
      </c>
      <c r="T20" s="80">
        <v>6</v>
      </c>
      <c r="U20" s="80">
        <v>12</v>
      </c>
      <c r="V20" s="80"/>
      <c r="W20" s="48">
        <f>SUM(R20:U20)/AE20</f>
        <v>1</v>
      </c>
      <c r="X20" s="80"/>
      <c r="Y20" s="80"/>
      <c r="Z20" s="80"/>
      <c r="AA20" s="80"/>
      <c r="AB20" s="80"/>
      <c r="AC20" s="49">
        <f>SUM(X20:AA20)/AE20</f>
        <v>0</v>
      </c>
      <c r="AE20" s="80">
        <v>36</v>
      </c>
    </row>
    <row r="21" spans="1:31" s="15" customFormat="1" ht="4.5" customHeight="1">
      <c r="A21" s="25"/>
      <c r="B21" s="26"/>
      <c r="C21" s="27"/>
      <c r="D21" s="28"/>
      <c r="E21" s="47"/>
      <c r="F21" s="79"/>
      <c r="G21" s="79"/>
      <c r="H21" s="79"/>
      <c r="I21" s="79"/>
      <c r="J21" s="79"/>
      <c r="K21" s="79"/>
      <c r="L21" s="79"/>
      <c r="M21" s="79"/>
      <c r="N21" s="47"/>
      <c r="O21" s="79"/>
      <c r="P21" s="79"/>
      <c r="Q21" s="47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47"/>
      <c r="AE21" s="79"/>
    </row>
    <row r="22" spans="1:31">
      <c r="A22" s="93" t="s">
        <v>13</v>
      </c>
      <c r="B22" s="94" t="s">
        <v>24</v>
      </c>
      <c r="C22" s="24">
        <v>1</v>
      </c>
      <c r="D22" s="24"/>
      <c r="E22" s="47"/>
      <c r="F22" s="53">
        <f>SUM(I22:M22)</f>
        <v>216</v>
      </c>
      <c r="G22" s="53">
        <v>216</v>
      </c>
      <c r="H22" s="53">
        <v>144</v>
      </c>
      <c r="I22" s="53">
        <v>14</v>
      </c>
      <c r="J22" s="53">
        <v>90</v>
      </c>
      <c r="K22" s="53">
        <v>40</v>
      </c>
      <c r="L22" s="53"/>
      <c r="M22" s="53">
        <v>72</v>
      </c>
      <c r="O22" s="53">
        <v>6</v>
      </c>
      <c r="P22" s="53">
        <v>6</v>
      </c>
      <c r="R22" s="53"/>
      <c r="S22" s="53"/>
      <c r="T22" s="53"/>
      <c r="U22" s="53"/>
      <c r="V22" s="53"/>
      <c r="W22" s="53"/>
      <c r="X22" s="53">
        <v>14</v>
      </c>
      <c r="Y22" s="53">
        <v>90</v>
      </c>
      <c r="Z22" s="53">
        <v>40</v>
      </c>
      <c r="AA22" s="53">
        <v>72</v>
      </c>
      <c r="AB22" s="53"/>
      <c r="AC22" s="53">
        <v>6</v>
      </c>
      <c r="AE22" s="54"/>
    </row>
    <row r="23" spans="1:31" ht="3.75" customHeight="1">
      <c r="A23" s="12"/>
      <c r="B23" s="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</row>
    <row r="24" spans="1:31" ht="13.5" thickBot="1">
      <c r="A24" s="1" t="s">
        <v>14</v>
      </c>
      <c r="B24" s="45" t="s">
        <v>92</v>
      </c>
      <c r="C24" s="17">
        <v>1</v>
      </c>
      <c r="D24" s="17"/>
      <c r="F24" s="80">
        <v>216</v>
      </c>
      <c r="G24" s="80">
        <v>216</v>
      </c>
      <c r="H24" s="80">
        <v>144</v>
      </c>
      <c r="I24" s="80">
        <v>14</v>
      </c>
      <c r="J24" s="80">
        <v>90</v>
      </c>
      <c r="K24" s="80">
        <v>40</v>
      </c>
      <c r="L24" s="80"/>
      <c r="M24" s="80">
        <v>54</v>
      </c>
      <c r="O24" s="50">
        <v>6</v>
      </c>
      <c r="P24" s="50">
        <v>6</v>
      </c>
      <c r="R24" s="80"/>
      <c r="S24" s="80"/>
      <c r="T24" s="80"/>
      <c r="U24" s="80"/>
      <c r="V24" s="80"/>
      <c r="W24" s="48">
        <f>SUM(R24:U24)/AE24</f>
        <v>0</v>
      </c>
      <c r="X24" s="80">
        <v>14</v>
      </c>
      <c r="Y24" s="80">
        <v>90</v>
      </c>
      <c r="Z24" s="80">
        <v>40</v>
      </c>
      <c r="AA24" s="80">
        <v>72</v>
      </c>
      <c r="AB24" s="80"/>
      <c r="AC24" s="49">
        <f>SUM(X24:AA24)/AE24</f>
        <v>6</v>
      </c>
      <c r="AE24" s="38">
        <v>36</v>
      </c>
    </row>
    <row r="25" spans="1:31" ht="13.5" thickBot="1">
      <c r="A25" s="1" t="s">
        <v>59</v>
      </c>
      <c r="B25" s="45" t="s">
        <v>93</v>
      </c>
      <c r="C25" s="17">
        <v>1</v>
      </c>
      <c r="D25" s="17"/>
      <c r="F25" s="80">
        <v>216</v>
      </c>
      <c r="G25" s="80">
        <v>216</v>
      </c>
      <c r="H25" s="80">
        <v>144</v>
      </c>
      <c r="I25" s="80">
        <v>14</v>
      </c>
      <c r="J25" s="80">
        <v>90</v>
      </c>
      <c r="K25" s="80">
        <v>40</v>
      </c>
      <c r="L25" s="80"/>
      <c r="M25" s="80">
        <v>54</v>
      </c>
      <c r="O25" s="50">
        <v>6</v>
      </c>
      <c r="P25" s="50">
        <v>6</v>
      </c>
      <c r="R25" s="80"/>
      <c r="S25" s="80"/>
      <c r="T25" s="80"/>
      <c r="U25" s="80"/>
      <c r="V25" s="80"/>
      <c r="W25" s="48">
        <f>SUM(R25:U25)/AE25</f>
        <v>0</v>
      </c>
      <c r="X25" s="80">
        <v>14</v>
      </c>
      <c r="Y25" s="80">
        <v>90</v>
      </c>
      <c r="Z25" s="80">
        <v>40</v>
      </c>
      <c r="AA25" s="80">
        <v>72</v>
      </c>
      <c r="AB25" s="80"/>
      <c r="AC25" s="49">
        <f>SUM(X25:AA25)/AE25</f>
        <v>6</v>
      </c>
      <c r="AE25" s="38">
        <v>36</v>
      </c>
    </row>
    <row r="26" spans="1:31" s="76" customFormat="1">
      <c r="A26" s="187"/>
      <c r="B26" s="177" t="s">
        <v>54</v>
      </c>
      <c r="C26" s="178"/>
      <c r="D26" s="179"/>
      <c r="E26" s="66"/>
      <c r="F26" s="77">
        <v>1620</v>
      </c>
      <c r="G26" s="75">
        <v>1620</v>
      </c>
      <c r="H26" s="77">
        <v>1080</v>
      </c>
      <c r="I26" s="77">
        <v>104</v>
      </c>
      <c r="J26" s="77">
        <v>634</v>
      </c>
      <c r="K26" s="77">
        <v>342</v>
      </c>
      <c r="L26" s="77">
        <f>SUM(V26,AB26)</f>
        <v>0</v>
      </c>
      <c r="M26" s="78">
        <v>540</v>
      </c>
      <c r="N26" s="66"/>
      <c r="O26" s="75">
        <v>120</v>
      </c>
      <c r="P26" s="77">
        <f>SUM(W26,AC26)</f>
        <v>120</v>
      </c>
      <c r="Q26" s="66"/>
      <c r="R26" s="75">
        <v>46</v>
      </c>
      <c r="S26" s="75">
        <v>1286</v>
      </c>
      <c r="T26" s="75">
        <v>144</v>
      </c>
      <c r="U26" s="75">
        <v>684</v>
      </c>
      <c r="V26" s="78"/>
      <c r="W26" s="75">
        <v>60</v>
      </c>
      <c r="X26" s="75">
        <v>58</v>
      </c>
      <c r="Y26" s="75">
        <v>1148</v>
      </c>
      <c r="Z26" s="75">
        <v>198</v>
      </c>
      <c r="AA26" s="75">
        <v>756</v>
      </c>
      <c r="AB26" s="78"/>
      <c r="AC26" s="75">
        <v>60</v>
      </c>
      <c r="AD26" s="66"/>
      <c r="AE26" s="107">
        <v>36</v>
      </c>
    </row>
    <row r="27" spans="1:31" s="76" customFormat="1">
      <c r="A27" s="188"/>
      <c r="B27" s="177"/>
      <c r="C27" s="178"/>
      <c r="D27" s="179"/>
      <c r="E27" s="66"/>
      <c r="F27" s="180"/>
      <c r="G27" s="181"/>
      <c r="H27" s="99">
        <v>0.66600000000000004</v>
      </c>
      <c r="I27" s="99">
        <v>9.6000000000000002E-2</v>
      </c>
      <c r="J27" s="99">
        <v>0.58699999999999997</v>
      </c>
      <c r="K27" s="99">
        <v>0.317</v>
      </c>
      <c r="L27" s="98"/>
      <c r="M27" s="99">
        <v>0.33400000000000002</v>
      </c>
      <c r="N27" s="66"/>
      <c r="O27" s="182"/>
      <c r="P27" s="183"/>
      <c r="Q27" s="66"/>
      <c r="R27" s="182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3"/>
      <c r="AD27" s="66"/>
      <c r="AE27" s="104"/>
    </row>
    <row r="28" spans="1:31" s="15" customFormat="1" ht="8.25" customHeight="1">
      <c r="A28" s="100"/>
      <c r="B28" s="101"/>
      <c r="C28" s="102"/>
      <c r="D28" s="103"/>
      <c r="E28" s="47"/>
      <c r="F28" s="103"/>
      <c r="G28" s="103"/>
      <c r="H28" s="103"/>
      <c r="I28" s="103"/>
      <c r="J28" s="103"/>
      <c r="K28" s="103"/>
      <c r="L28" s="103"/>
      <c r="M28" s="103"/>
      <c r="N28" s="47"/>
      <c r="O28" s="103"/>
      <c r="P28" s="103"/>
      <c r="Q28" s="47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47"/>
      <c r="AE28" s="103"/>
    </row>
    <row r="29" spans="1:31" s="15" customForma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235" t="s">
        <v>47</v>
      </c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21"/>
      <c r="AD29" s="47"/>
      <c r="AE29" s="47"/>
    </row>
    <row r="30" spans="1:31" s="15" customFormat="1"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32" t="s">
        <v>2</v>
      </c>
      <c r="S30" s="200"/>
      <c r="T30" s="200"/>
      <c r="U30" s="200"/>
      <c r="V30" s="200"/>
      <c r="W30" s="201"/>
      <c r="X30" s="233" t="s">
        <v>3</v>
      </c>
      <c r="Y30" s="203"/>
      <c r="Z30" s="203"/>
      <c r="AA30" s="203"/>
      <c r="AB30" s="203"/>
      <c r="AC30" s="204"/>
      <c r="AD30" s="47"/>
      <c r="AE30" s="47"/>
    </row>
    <row r="31" spans="1:31">
      <c r="A31" s="173" t="s">
        <v>4</v>
      </c>
      <c r="B31" s="173" t="s">
        <v>17</v>
      </c>
      <c r="C31" s="175" t="s">
        <v>30</v>
      </c>
      <c r="D31" s="175" t="s">
        <v>32</v>
      </c>
      <c r="F31" s="222" t="s">
        <v>33</v>
      </c>
      <c r="G31" s="215"/>
      <c r="H31" s="215"/>
      <c r="I31" s="215"/>
      <c r="J31" s="215"/>
      <c r="K31" s="215"/>
      <c r="L31" s="215"/>
      <c r="M31" s="215"/>
      <c r="O31" s="217" t="s">
        <v>43</v>
      </c>
      <c r="P31" s="216"/>
      <c r="R31" s="218" t="s">
        <v>49</v>
      </c>
      <c r="S31" s="219"/>
      <c r="T31" s="222" t="s">
        <v>48</v>
      </c>
      <c r="U31" s="215"/>
      <c r="V31" s="216"/>
      <c r="W31" s="173" t="s">
        <v>43</v>
      </c>
      <c r="X31" s="218" t="s">
        <v>49</v>
      </c>
      <c r="Y31" s="219"/>
      <c r="Z31" s="222" t="s">
        <v>48</v>
      </c>
      <c r="AA31" s="215"/>
      <c r="AB31" s="216"/>
      <c r="AC31" s="226" t="s">
        <v>43</v>
      </c>
      <c r="AE31" s="175" t="s">
        <v>53</v>
      </c>
    </row>
    <row r="32" spans="1:31">
      <c r="A32" s="174"/>
      <c r="B32" s="174"/>
      <c r="C32" s="176"/>
      <c r="D32" s="176"/>
      <c r="F32" s="3" t="s">
        <v>34</v>
      </c>
      <c r="G32" s="3" t="s">
        <v>35</v>
      </c>
      <c r="H32" s="3" t="s">
        <v>60</v>
      </c>
      <c r="I32" s="7"/>
      <c r="J32" s="8"/>
      <c r="K32" s="9"/>
      <c r="L32" s="2" t="s">
        <v>43</v>
      </c>
      <c r="M32" s="1" t="s">
        <v>41</v>
      </c>
      <c r="O32" s="1" t="s">
        <v>45</v>
      </c>
      <c r="P32" s="1" t="s">
        <v>46</v>
      </c>
      <c r="R32" s="220"/>
      <c r="S32" s="221"/>
      <c r="T32" s="1" t="s">
        <v>1</v>
      </c>
      <c r="U32" s="1" t="s">
        <v>41</v>
      </c>
      <c r="V32" s="2" t="s">
        <v>51</v>
      </c>
      <c r="W32" s="206"/>
      <c r="X32" s="220"/>
      <c r="Y32" s="221"/>
      <c r="Z32" s="1" t="s">
        <v>1</v>
      </c>
      <c r="AA32" s="2" t="s">
        <v>41</v>
      </c>
      <c r="AB32" s="2" t="s">
        <v>51</v>
      </c>
      <c r="AC32" s="206"/>
      <c r="AE32" s="176"/>
    </row>
    <row r="33" spans="1:31" s="15" customFormat="1" ht="6.75" customHeight="1"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</row>
    <row r="34" spans="1:31" s="89" customFormat="1">
      <c r="A34" s="87" t="s">
        <v>15</v>
      </c>
      <c r="B34" s="88" t="s">
        <v>25</v>
      </c>
      <c r="C34" s="224"/>
      <c r="D34" s="225"/>
      <c r="E34" s="97"/>
      <c r="F34" s="83">
        <f>SUM(F36:F38)</f>
        <v>2592</v>
      </c>
      <c r="G34" s="83">
        <v>2592</v>
      </c>
      <c r="H34" s="83">
        <v>1764</v>
      </c>
      <c r="I34" s="90"/>
      <c r="J34" s="90"/>
      <c r="K34" s="90"/>
      <c r="L34" s="90"/>
      <c r="M34" s="83">
        <v>828</v>
      </c>
      <c r="N34" s="105"/>
      <c r="O34" s="83">
        <f>SUM(O36:O38)</f>
        <v>72</v>
      </c>
      <c r="P34" s="83">
        <f>SUM(P36:P38)</f>
        <v>72</v>
      </c>
      <c r="Q34" s="91"/>
      <c r="R34" s="83">
        <f>SUM(R36:R38)</f>
        <v>27</v>
      </c>
      <c r="S34" s="92" t="s">
        <v>50</v>
      </c>
      <c r="T34" s="83">
        <v>1476</v>
      </c>
      <c r="U34" s="83"/>
      <c r="V34" s="90"/>
      <c r="W34" s="83">
        <v>41</v>
      </c>
      <c r="X34" s="83">
        <v>20</v>
      </c>
      <c r="Y34" s="90" t="s">
        <v>52</v>
      </c>
      <c r="Z34" s="83">
        <v>1116</v>
      </c>
      <c r="AA34" s="90"/>
      <c r="AB34" s="90"/>
      <c r="AC34" s="83">
        <v>31</v>
      </c>
      <c r="AD34" s="91"/>
      <c r="AE34" s="83">
        <v>36</v>
      </c>
    </row>
    <row r="35" spans="1:31" ht="3" customHeight="1">
      <c r="A35" s="12"/>
      <c r="B35" s="5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</row>
    <row r="36" spans="1:31" s="39" customFormat="1">
      <c r="A36" s="37" t="s">
        <v>62</v>
      </c>
      <c r="B36" s="37" t="s">
        <v>26</v>
      </c>
      <c r="C36" s="38"/>
      <c r="D36" s="38" t="s">
        <v>0</v>
      </c>
      <c r="E36" s="95"/>
      <c r="F36" s="38">
        <v>108</v>
      </c>
      <c r="G36" s="38">
        <v>108</v>
      </c>
      <c r="H36" s="38">
        <v>108</v>
      </c>
      <c r="I36" s="38"/>
      <c r="J36" s="38"/>
      <c r="K36" s="38"/>
      <c r="L36" s="38"/>
      <c r="M36" s="38"/>
      <c r="N36" s="95"/>
      <c r="O36" s="38">
        <v>3</v>
      </c>
      <c r="P36" s="38">
        <v>3</v>
      </c>
      <c r="Q36" s="40"/>
      <c r="R36" s="38">
        <v>2</v>
      </c>
      <c r="S36" s="38"/>
      <c r="T36" s="42">
        <f>SUM(U36:V36)</f>
        <v>108</v>
      </c>
      <c r="U36" s="38"/>
      <c r="V36" s="38">
        <v>108</v>
      </c>
      <c r="W36" s="110">
        <f>T36/36</f>
        <v>3</v>
      </c>
      <c r="X36" s="38"/>
      <c r="Y36" s="38"/>
      <c r="Z36" s="42">
        <f>SUM(AA36:AB36)</f>
        <v>0</v>
      </c>
      <c r="AA36" s="38"/>
      <c r="AB36" s="38"/>
      <c r="AC36" s="111">
        <f>Z36/AE36</f>
        <v>0</v>
      </c>
      <c r="AD36" s="40"/>
      <c r="AE36" s="38">
        <v>36</v>
      </c>
    </row>
    <row r="37" spans="1:31" s="39" customFormat="1" ht="16.5">
      <c r="A37" s="37" t="s">
        <v>63</v>
      </c>
      <c r="B37" s="4" t="s">
        <v>84</v>
      </c>
      <c r="C37" s="80">
        <v>3</v>
      </c>
      <c r="D37" s="16">
        <v>1</v>
      </c>
      <c r="E37" s="96"/>
      <c r="F37" s="38">
        <v>2268</v>
      </c>
      <c r="G37" s="38">
        <v>2268</v>
      </c>
      <c r="H37" s="38">
        <v>1512</v>
      </c>
      <c r="I37" s="16"/>
      <c r="J37" s="16"/>
      <c r="K37" s="16"/>
      <c r="L37" s="16"/>
      <c r="M37" s="38">
        <v>756</v>
      </c>
      <c r="N37" s="96"/>
      <c r="O37" s="38">
        <v>63</v>
      </c>
      <c r="P37" s="38">
        <v>63</v>
      </c>
      <c r="Q37" s="41"/>
      <c r="R37" s="38">
        <v>25</v>
      </c>
      <c r="S37" s="38" t="s">
        <v>50</v>
      </c>
      <c r="T37" s="42">
        <v>1368</v>
      </c>
      <c r="U37" s="80">
        <v>456</v>
      </c>
      <c r="V37" s="80">
        <v>912</v>
      </c>
      <c r="W37" s="110">
        <v>38</v>
      </c>
      <c r="X37" s="38">
        <v>16</v>
      </c>
      <c r="Y37" s="38" t="s">
        <v>52</v>
      </c>
      <c r="Z37" s="42">
        <v>900</v>
      </c>
      <c r="AA37" s="38">
        <v>300</v>
      </c>
      <c r="AB37" s="38">
        <v>600</v>
      </c>
      <c r="AC37" s="111">
        <v>25</v>
      </c>
      <c r="AD37" s="41"/>
      <c r="AE37" s="38">
        <v>36</v>
      </c>
    </row>
    <row r="38" spans="1:31" s="39" customFormat="1" ht="24.75">
      <c r="A38" s="37" t="s">
        <v>64</v>
      </c>
      <c r="B38" s="4" t="s">
        <v>85</v>
      </c>
      <c r="C38" s="80">
        <v>1</v>
      </c>
      <c r="D38" s="16"/>
      <c r="E38" s="96"/>
      <c r="F38" s="38">
        <v>216</v>
      </c>
      <c r="G38" s="38">
        <v>216</v>
      </c>
      <c r="H38" s="38">
        <v>144</v>
      </c>
      <c r="I38" s="38"/>
      <c r="J38" s="38"/>
      <c r="K38" s="38"/>
      <c r="L38" s="38"/>
      <c r="M38" s="38">
        <v>72</v>
      </c>
      <c r="N38" s="95"/>
      <c r="O38" s="38">
        <v>6</v>
      </c>
      <c r="P38" s="38">
        <v>6</v>
      </c>
      <c r="Q38" s="40"/>
      <c r="R38" s="38"/>
      <c r="S38" s="38"/>
      <c r="T38" s="38"/>
      <c r="U38" s="38"/>
      <c r="V38" s="38"/>
      <c r="W38" s="110">
        <f>T38/36</f>
        <v>0</v>
      </c>
      <c r="X38" s="38">
        <v>4</v>
      </c>
      <c r="Y38" s="38"/>
      <c r="Z38" s="42">
        <f>SUM(AA38:AB38)</f>
        <v>216</v>
      </c>
      <c r="AA38" s="38">
        <v>72</v>
      </c>
      <c r="AB38" s="38">
        <v>144</v>
      </c>
      <c r="AC38" s="111">
        <f>Z38/AE38</f>
        <v>6</v>
      </c>
      <c r="AD38" s="41"/>
      <c r="AE38" s="38">
        <v>36</v>
      </c>
    </row>
    <row r="39" spans="1:31" s="15" customFormat="1" ht="3.75" customHeight="1">
      <c r="A39" s="31"/>
      <c r="B39" s="32"/>
      <c r="C39" s="31"/>
      <c r="D39" s="33"/>
      <c r="F39" s="56"/>
      <c r="G39" s="57"/>
      <c r="H39" s="57"/>
      <c r="I39" s="58"/>
      <c r="J39" s="58"/>
      <c r="K39" s="58"/>
      <c r="L39" s="58"/>
      <c r="M39" s="59"/>
      <c r="N39" s="47"/>
      <c r="O39" s="56"/>
      <c r="P39" s="59"/>
      <c r="Q39" s="47"/>
      <c r="R39" s="60"/>
      <c r="S39" s="61"/>
      <c r="T39" s="56"/>
      <c r="U39" s="58"/>
      <c r="V39" s="62"/>
      <c r="W39" s="55"/>
      <c r="X39" s="63"/>
      <c r="Y39" s="61"/>
      <c r="Z39" s="56"/>
      <c r="AA39" s="64"/>
      <c r="AB39" s="65"/>
      <c r="AC39" s="55"/>
      <c r="AD39" s="47"/>
      <c r="AE39" s="73"/>
    </row>
    <row r="40" spans="1:31">
      <c r="A40" s="173" t="s">
        <v>4</v>
      </c>
      <c r="B40" s="173" t="s">
        <v>17</v>
      </c>
      <c r="C40" s="173" t="s">
        <v>30</v>
      </c>
      <c r="D40" s="175" t="s">
        <v>32</v>
      </c>
      <c r="F40" s="222" t="s">
        <v>33</v>
      </c>
      <c r="G40" s="227"/>
      <c r="H40" s="227"/>
      <c r="I40" s="227"/>
      <c r="J40" s="227"/>
      <c r="K40" s="227"/>
      <c r="L40" s="227"/>
      <c r="M40" s="228"/>
      <c r="O40" s="217" t="s">
        <v>43</v>
      </c>
      <c r="P40" s="216"/>
      <c r="R40" s="218" t="s">
        <v>49</v>
      </c>
      <c r="S40" s="219"/>
      <c r="T40" s="222" t="s">
        <v>48</v>
      </c>
      <c r="U40" s="215"/>
      <c r="V40" s="216"/>
      <c r="W40" s="173" t="s">
        <v>43</v>
      </c>
      <c r="X40" s="218" t="s">
        <v>49</v>
      </c>
      <c r="Y40" s="219"/>
      <c r="Z40" s="222" t="s">
        <v>48</v>
      </c>
      <c r="AA40" s="215"/>
      <c r="AB40" s="216"/>
      <c r="AC40" s="226" t="s">
        <v>43</v>
      </c>
      <c r="AE40" s="175" t="s">
        <v>53</v>
      </c>
    </row>
    <row r="41" spans="1:31">
      <c r="A41" s="174"/>
      <c r="B41" s="174"/>
      <c r="C41" s="206"/>
      <c r="D41" s="206"/>
      <c r="F41" s="3" t="s">
        <v>34</v>
      </c>
      <c r="G41" s="3" t="s">
        <v>35</v>
      </c>
      <c r="H41" s="3" t="s">
        <v>55</v>
      </c>
      <c r="I41" s="214"/>
      <c r="J41" s="215"/>
      <c r="K41" s="216"/>
      <c r="L41" s="2" t="s">
        <v>43</v>
      </c>
      <c r="M41" s="1" t="s">
        <v>41</v>
      </c>
      <c r="O41" s="1" t="s">
        <v>45</v>
      </c>
      <c r="P41" s="1" t="s">
        <v>46</v>
      </c>
      <c r="R41" s="220"/>
      <c r="S41" s="221"/>
      <c r="T41" s="1" t="s">
        <v>1</v>
      </c>
      <c r="U41" s="1" t="s">
        <v>41</v>
      </c>
      <c r="V41" s="2" t="s">
        <v>51</v>
      </c>
      <c r="W41" s="206"/>
      <c r="X41" s="220"/>
      <c r="Y41" s="221"/>
      <c r="Z41" s="1" t="s">
        <v>1</v>
      </c>
      <c r="AA41" s="2" t="s">
        <v>41</v>
      </c>
      <c r="AB41" s="2" t="s">
        <v>51</v>
      </c>
      <c r="AC41" s="206"/>
      <c r="AE41" s="176"/>
    </row>
    <row r="42" spans="1:31" ht="17.25" customHeight="1">
      <c r="A42" s="1" t="s">
        <v>16</v>
      </c>
      <c r="B42" s="6" t="s">
        <v>27</v>
      </c>
      <c r="C42" s="214"/>
      <c r="D42" s="216"/>
      <c r="F42" s="43">
        <v>108</v>
      </c>
      <c r="G42" s="43">
        <v>108</v>
      </c>
      <c r="H42" s="44">
        <v>36</v>
      </c>
      <c r="I42" s="44"/>
      <c r="J42" s="44"/>
      <c r="K42" s="44"/>
      <c r="L42" s="44"/>
      <c r="M42" s="44">
        <v>72</v>
      </c>
      <c r="N42" s="74"/>
      <c r="O42" s="43">
        <v>3</v>
      </c>
      <c r="P42" s="43">
        <v>3</v>
      </c>
      <c r="Q42" s="74"/>
      <c r="R42" s="162"/>
      <c r="S42" s="163"/>
      <c r="T42" s="44"/>
      <c r="U42" s="44"/>
      <c r="V42" s="44"/>
      <c r="W42" s="44"/>
      <c r="X42" s="162">
        <v>2</v>
      </c>
      <c r="Y42" s="163"/>
      <c r="Z42" s="44"/>
      <c r="AA42" s="44">
        <v>72</v>
      </c>
      <c r="AB42" s="44">
        <v>36</v>
      </c>
      <c r="AC42" s="112">
        <v>3</v>
      </c>
      <c r="AD42" s="74"/>
      <c r="AE42" s="43">
        <v>36</v>
      </c>
    </row>
    <row r="44" spans="1:31">
      <c r="F44" s="10"/>
    </row>
  </sheetData>
  <mergeCells count="95">
    <mergeCell ref="X2:AC2"/>
    <mergeCell ref="C3:C4"/>
    <mergeCell ref="F1:M1"/>
    <mergeCell ref="H2:M2"/>
    <mergeCell ref="Z31:AB31"/>
    <mergeCell ref="R29:AC29"/>
    <mergeCell ref="R30:W30"/>
    <mergeCell ref="C23:AE23"/>
    <mergeCell ref="H3:H4"/>
    <mergeCell ref="O3:O4"/>
    <mergeCell ref="W31:W32"/>
    <mergeCell ref="X31:Y32"/>
    <mergeCell ref="C1:D2"/>
    <mergeCell ref="O1:P1"/>
    <mergeCell ref="R1:AC1"/>
    <mergeCell ref="G2:G4"/>
    <mergeCell ref="P2:P4"/>
    <mergeCell ref="R2:W2"/>
    <mergeCell ref="X30:AC30"/>
    <mergeCell ref="AC40:AC41"/>
    <mergeCell ref="AE40:AE41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X40:Y41"/>
    <mergeCell ref="Z40:AB40"/>
    <mergeCell ref="T31:V31"/>
    <mergeCell ref="C35:AE35"/>
    <mergeCell ref="C34:D34"/>
    <mergeCell ref="C40:C41"/>
    <mergeCell ref="D40:D41"/>
    <mergeCell ref="O31:P31"/>
    <mergeCell ref="R31:S32"/>
    <mergeCell ref="F31:M31"/>
    <mergeCell ref="AC31:AC32"/>
    <mergeCell ref="AE31:AE32"/>
    <mergeCell ref="T40:V40"/>
    <mergeCell ref="W40:W41"/>
    <mergeCell ref="F40:M40"/>
    <mergeCell ref="R42:S42"/>
    <mergeCell ref="I41:K41"/>
    <mergeCell ref="D5:D6"/>
    <mergeCell ref="F5:F6"/>
    <mergeCell ref="C42:D42"/>
    <mergeCell ref="O40:P40"/>
    <mergeCell ref="R40:S41"/>
    <mergeCell ref="P5:P6"/>
    <mergeCell ref="R5:R6"/>
    <mergeCell ref="G5:G6"/>
    <mergeCell ref="H5:H6"/>
    <mergeCell ref="I5:I6"/>
    <mergeCell ref="J5:J6"/>
    <mergeCell ref="K5:K6"/>
    <mergeCell ref="N5:N6"/>
    <mergeCell ref="Q5:Q6"/>
    <mergeCell ref="A26:A27"/>
    <mergeCell ref="B40:B41"/>
    <mergeCell ref="A40:A41"/>
    <mergeCell ref="A5:A7"/>
    <mergeCell ref="AC3:AC4"/>
    <mergeCell ref="W3:W4"/>
    <mergeCell ref="M3:M4"/>
    <mergeCell ref="C16:AE16"/>
    <mergeCell ref="C8:AE8"/>
    <mergeCell ref="R3:V3"/>
    <mergeCell ref="X3:AB3"/>
    <mergeCell ref="D3:D4"/>
    <mergeCell ref="I3:L3"/>
    <mergeCell ref="B5:B6"/>
    <mergeCell ref="B7:D7"/>
    <mergeCell ref="C5:C6"/>
    <mergeCell ref="X42:Y42"/>
    <mergeCell ref="AE5:AE6"/>
    <mergeCell ref="AE1:AE4"/>
    <mergeCell ref="A1:A4"/>
    <mergeCell ref="B1:B4"/>
    <mergeCell ref="A31:A32"/>
    <mergeCell ref="B31:B32"/>
    <mergeCell ref="C31:C32"/>
    <mergeCell ref="D31:D32"/>
    <mergeCell ref="B26:D27"/>
    <mergeCell ref="F27:G27"/>
    <mergeCell ref="O27:P27"/>
    <mergeCell ref="R27:AC27"/>
    <mergeCell ref="L5:L6"/>
    <mergeCell ref="M5:M6"/>
    <mergeCell ref="O5:O6"/>
  </mergeCells>
  <pageMargins left="0.74803149606299213" right="0.74803149606299213" top="0.98425196850393704" bottom="0.98425196850393704" header="0.51181102362204722" footer="0.51181102362204722"/>
  <pageSetup paperSize="9" scale="7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Обложка</vt:lpstr>
      <vt:lpstr>УП</vt:lpstr>
      <vt:lpstr>Обложка!Область_печати</vt:lpstr>
      <vt:lpstr>УП!Область_печати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31.08.02 Анестезиология-реаниматология.pdf.pdf</dc:title>
  <dc:creator>Anastasiya.Birulya</dc:creator>
  <cp:lastModifiedBy>nmo4</cp:lastModifiedBy>
  <cp:lastPrinted>2021-09-08T07:39:47Z</cp:lastPrinted>
  <dcterms:created xsi:type="dcterms:W3CDTF">2019-07-01T19:06:10Z</dcterms:created>
  <dcterms:modified xsi:type="dcterms:W3CDTF">2021-09-08T07:41:40Z</dcterms:modified>
</cp:coreProperties>
</file>